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Y:\Users\kadicker\Organizations\FY17\"/>
    </mc:Choice>
  </mc:AlternateContent>
  <bookViews>
    <workbookView xWindow="150" yWindow="-120" windowWidth="18900" windowHeight="7740" tabRatio="892"/>
  </bookViews>
  <sheets>
    <sheet name="Total Orgs" sheetId="1" r:id="rId1"/>
    <sheet name="AECGO" sheetId="2" r:id="rId2"/>
    <sheet name="ARMA" sheetId="32" r:id="rId3"/>
    <sheet name="TTUAB" sheetId="4" r:id="rId4"/>
    <sheet name="ANRS" sheetId="3" r:id="rId5"/>
    <sheet name="BGSA" sheetId="5" r:id="rId6"/>
    <sheet name="CEHLC" sheetId="33" r:id="rId7"/>
    <sheet name="CEGSA" sheetId="34" r:id="rId8"/>
    <sheet name="CGSO" sheetId="8" r:id="rId9"/>
    <sheet name="CPGSC" sheetId="9" r:id="rId10"/>
    <sheet name="GCC" sheetId="13" r:id="rId11"/>
    <sheet name="GES" sheetId="35" r:id="rId12"/>
    <sheet name="GNO" sheetId="40" r:id="rId13"/>
    <sheet name="GOCPS" sheetId="14" r:id="rId14"/>
    <sheet name="HGSO" sheetId="17" r:id="rId15"/>
    <sheet name="HDFS-GSA" sheetId="18" r:id="rId16"/>
    <sheet name="HFES" sheetId="19" r:id="rId17"/>
    <sheet name="LESETAC" sheetId="20" r:id="rId18"/>
    <sheet name="MHSA" sheetId="21" r:id="rId19"/>
    <sheet name="PGSC" sheetId="38" r:id="rId20"/>
    <sheet name="PAGA" sheetId="41" r:id="rId21"/>
    <sheet name="RGA" sheetId="25" r:id="rId22"/>
    <sheet name="Red2Black" sheetId="6" r:id="rId23"/>
    <sheet name="SPWLA" sheetId="36" r:id="rId24"/>
    <sheet name="SAMFT" sheetId="23" r:id="rId25"/>
    <sheet name="SA-TIEHH" sheetId="27" r:id="rId26"/>
    <sheet name="SCAMS" sheetId="28" r:id="rId27"/>
    <sheet name="ASM" sheetId="29" r:id="rId28"/>
    <sheet name="TPC" sheetId="10" r:id="rId29"/>
    <sheet name="Misc" sheetId="30" r:id="rId30"/>
    <sheet name="Cont" sheetId="31" r:id="rId31"/>
  </sheets>
  <definedNames>
    <definedName name="_xlnm.Print_Area" localSheetId="0">'Total Orgs'!$A$1:$J$35</definedName>
  </definedNames>
  <calcPr calcId="162913"/>
</workbook>
</file>

<file path=xl/calcChain.xml><?xml version="1.0" encoding="utf-8"?>
<calcChain xmlns="http://schemas.openxmlformats.org/spreadsheetml/2006/main">
  <c r="F18" i="1" l="1"/>
  <c r="D26" i="1" l="1"/>
  <c r="E22" i="1"/>
  <c r="C22" i="1"/>
  <c r="D13" i="1"/>
  <c r="D22" i="1" l="1"/>
  <c r="B8" i="38"/>
  <c r="F22" i="1" s="1"/>
  <c r="C23" i="1"/>
  <c r="D23" i="1"/>
  <c r="B8" i="41"/>
  <c r="E23" i="1"/>
  <c r="F23" i="1"/>
  <c r="C24" i="1"/>
  <c r="D24" i="1"/>
  <c r="B8" i="25"/>
  <c r="B9" i="25"/>
  <c r="E24" i="1"/>
  <c r="F24" i="1"/>
  <c r="C25" i="1"/>
  <c r="D25" i="1"/>
  <c r="B8" i="6"/>
  <c r="B9" i="6" s="1"/>
  <c r="C26" i="1"/>
  <c r="B8" i="36"/>
  <c r="E26" i="1" s="1"/>
  <c r="F26" i="1" s="1"/>
  <c r="C27" i="1"/>
  <c r="D27" i="1"/>
  <c r="B8" i="23"/>
  <c r="B9" i="23" s="1"/>
  <c r="C28" i="1"/>
  <c r="D28" i="1"/>
  <c r="B8" i="27"/>
  <c r="E28" i="1"/>
  <c r="F28" i="1"/>
  <c r="C29" i="1"/>
  <c r="D29" i="1"/>
  <c r="B8" i="28"/>
  <c r="B9" i="28" s="1"/>
  <c r="C30" i="1"/>
  <c r="D30" i="1"/>
  <c r="B8" i="29"/>
  <c r="E30" i="1" s="1"/>
  <c r="F30" i="1" s="1"/>
  <c r="C31" i="1"/>
  <c r="D31" i="1"/>
  <c r="B8" i="10"/>
  <c r="E31" i="1" s="1"/>
  <c r="F31" i="1" s="1"/>
  <c r="C4" i="1"/>
  <c r="D4" i="1"/>
  <c r="B8" i="2"/>
  <c r="C5" i="1"/>
  <c r="D5" i="1"/>
  <c r="B8" i="32"/>
  <c r="E5" i="1" s="1"/>
  <c r="F5" i="1" s="1"/>
  <c r="C6" i="1"/>
  <c r="D6" i="1"/>
  <c r="B8" i="4"/>
  <c r="E6" i="1" s="1"/>
  <c r="F6" i="1" s="1"/>
  <c r="C7" i="1"/>
  <c r="D7" i="1"/>
  <c r="B8" i="3"/>
  <c r="E7" i="1" s="1"/>
  <c r="F7" i="1" s="1"/>
  <c r="C8" i="1"/>
  <c r="D8" i="1"/>
  <c r="B8" i="5"/>
  <c r="E8" i="1"/>
  <c r="F8" i="1" s="1"/>
  <c r="C9" i="1"/>
  <c r="D9" i="1"/>
  <c r="B8" i="33"/>
  <c r="B9" i="33" s="1"/>
  <c r="C10" i="1"/>
  <c r="D10" i="1"/>
  <c r="B8" i="34"/>
  <c r="E10" i="1"/>
  <c r="F10" i="1"/>
  <c r="C11" i="1"/>
  <c r="D11" i="1"/>
  <c r="B8" i="8"/>
  <c r="E11" i="1" s="1"/>
  <c r="F11" i="1" s="1"/>
  <c r="C12" i="1"/>
  <c r="D12" i="1"/>
  <c r="B8" i="9"/>
  <c r="E12" i="1" s="1"/>
  <c r="F12" i="1" s="1"/>
  <c r="C13" i="1"/>
  <c r="B8" i="13"/>
  <c r="E13" i="1" s="1"/>
  <c r="F13" i="1" s="1"/>
  <c r="C14" i="1"/>
  <c r="D14" i="1"/>
  <c r="B8" i="35"/>
  <c r="E14" i="1"/>
  <c r="F14" i="1"/>
  <c r="C15" i="1"/>
  <c r="D15" i="1"/>
  <c r="B8" i="40"/>
  <c r="B9" i="40" s="1"/>
  <c r="C16" i="1"/>
  <c r="D16" i="1"/>
  <c r="B8" i="14"/>
  <c r="B9" i="14" s="1"/>
  <c r="C17" i="1"/>
  <c r="D17" i="1"/>
  <c r="B8" i="17"/>
  <c r="B9" i="17" s="1"/>
  <c r="C18" i="1"/>
  <c r="D18" i="1"/>
  <c r="B8" i="18"/>
  <c r="E18" i="1" s="1"/>
  <c r="C19" i="1"/>
  <c r="D19" i="1"/>
  <c r="B8" i="19"/>
  <c r="E19" i="1" s="1"/>
  <c r="C20" i="1"/>
  <c r="D20" i="1"/>
  <c r="B8" i="20"/>
  <c r="E20" i="1" s="1"/>
  <c r="C21" i="1"/>
  <c r="D21" i="1"/>
  <c r="B8" i="21"/>
  <c r="E21" i="1" s="1"/>
  <c r="F21" i="1" s="1"/>
  <c r="B35" i="1"/>
  <c r="B5" i="41"/>
  <c r="C1" i="41"/>
  <c r="B9" i="41"/>
  <c r="B5" i="40"/>
  <c r="C1" i="40"/>
  <c r="B5" i="14"/>
  <c r="C1" i="31"/>
  <c r="C1" i="30"/>
  <c r="C1" i="10"/>
  <c r="C1" i="29"/>
  <c r="C1" i="28"/>
  <c r="C1" i="27"/>
  <c r="C1" i="6"/>
  <c r="C1" i="25"/>
  <c r="C1" i="23"/>
  <c r="C1" i="21"/>
  <c r="C1" i="20"/>
  <c r="C1" i="19"/>
  <c r="C1" i="18"/>
  <c r="C1" i="17"/>
  <c r="C1" i="14"/>
  <c r="C1" i="13"/>
  <c r="C1" i="36"/>
  <c r="C1" i="35"/>
  <c r="C1" i="9"/>
  <c r="C1" i="8"/>
  <c r="C1" i="34"/>
  <c r="C1" i="33"/>
  <c r="C1" i="5"/>
  <c r="C1" i="3"/>
  <c r="C1" i="4"/>
  <c r="C1" i="2"/>
  <c r="C1" i="32"/>
  <c r="B5" i="38"/>
  <c r="B5" i="36"/>
  <c r="B5" i="35"/>
  <c r="B9" i="35"/>
  <c r="B5" i="34"/>
  <c r="B5" i="33"/>
  <c r="B9" i="34"/>
  <c r="B33" i="1"/>
  <c r="B5" i="31"/>
  <c r="B5" i="32"/>
  <c r="B5" i="2"/>
  <c r="B5" i="3"/>
  <c r="B5" i="4"/>
  <c r="B5" i="5"/>
  <c r="B9" i="5"/>
  <c r="B5" i="6"/>
  <c r="B5" i="8"/>
  <c r="B5" i="9"/>
  <c r="B5" i="10"/>
  <c r="B5" i="13"/>
  <c r="B5" i="17"/>
  <c r="B5" i="18"/>
  <c r="B5" i="19"/>
  <c r="B5" i="20"/>
  <c r="B5" i="21"/>
  <c r="B5" i="23"/>
  <c r="B5" i="25"/>
  <c r="B5" i="27"/>
  <c r="B9" i="27" s="1"/>
  <c r="B5" i="28"/>
  <c r="B5" i="29"/>
  <c r="B7" i="30"/>
  <c r="E32" i="1" s="1"/>
  <c r="F32" i="1" s="1"/>
  <c r="B7" i="31"/>
  <c r="E33" i="1" s="1"/>
  <c r="F33" i="1" s="1"/>
  <c r="C33" i="1"/>
  <c r="C32" i="1"/>
  <c r="B9" i="10" l="1"/>
  <c r="B9" i="9"/>
  <c r="B9" i="18"/>
  <c r="B9" i="32"/>
  <c r="E16" i="1"/>
  <c r="F16" i="1" s="1"/>
  <c r="E27" i="1"/>
  <c r="F27" i="1" s="1"/>
  <c r="B9" i="2"/>
  <c r="B9" i="36"/>
  <c r="B8" i="30"/>
  <c r="F19" i="1"/>
  <c r="B8" i="31"/>
  <c r="B9" i="8"/>
  <c r="B9" i="21"/>
  <c r="D35" i="1"/>
  <c r="E9" i="1"/>
  <c r="F9" i="1" s="1"/>
  <c r="B9" i="19"/>
  <c r="B9" i="38"/>
  <c r="B9" i="29"/>
  <c r="B9" i="13"/>
  <c r="E29" i="1"/>
  <c r="F29" i="1" s="1"/>
  <c r="E4" i="1"/>
  <c r="F4" i="1" s="1"/>
  <c r="F20" i="1"/>
  <c r="E15" i="1"/>
  <c r="F15" i="1"/>
  <c r="B9" i="3"/>
  <c r="B9" i="20"/>
  <c r="E17" i="1"/>
  <c r="F17" i="1" s="1"/>
  <c r="B9" i="4"/>
  <c r="E25" i="1"/>
  <c r="F25" i="1" s="1"/>
  <c r="F35" i="1" l="1"/>
  <c r="E35" i="1"/>
</calcChain>
</file>

<file path=xl/sharedStrings.xml><?xml version="1.0" encoding="utf-8"?>
<sst xmlns="http://schemas.openxmlformats.org/spreadsheetml/2006/main" count="849" uniqueCount="346">
  <si>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</si>
  <si>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</si>
  <si>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</si>
  <si>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</si>
  <si>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</si>
  <si>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</si>
  <si>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</si>
  <si>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</si>
  <si>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</si>
  <si>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</si>
  <si>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</si>
  <si>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</si>
  <si>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</si>
  <si>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</si>
  <si>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</si>
  <si>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</si>
  <si>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</si>
  <si>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</si>
  <si>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</si>
  <si>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</si>
  <si>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and Heritage Students Association</t>
  </si>
  <si>
    <t>Rawls Graduate Association</t>
  </si>
  <si>
    <t>Student Chapter of the American Meteorological Society at TTU</t>
  </si>
  <si>
    <t>Tech American Society for Microbiology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</si>
  <si>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</si>
  <si>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</si>
  <si>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</si>
  <si>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</si>
  <si>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</si>
  <si>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</si>
  <si>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</si>
  <si>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</si>
  <si>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</si>
  <si>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</si>
  <si>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Tech American Society of Microbiology</t>
  </si>
  <si>
    <t>Miscellaneous</t>
  </si>
  <si>
    <t>Red to Black</t>
  </si>
  <si>
    <t>Chemical Engineering Graduate Student Association</t>
  </si>
  <si>
    <t>Association of Natural Resource Scientists</t>
  </si>
  <si>
    <t>Museum Heritage Students Association</t>
  </si>
  <si>
    <t>Cefiro Enlace Hispano Literario y Cultural</t>
  </si>
  <si>
    <t>Philosophy Graduate Student Council</t>
  </si>
  <si>
    <t>R10291803</t>
  </si>
  <si>
    <t>R10462402</t>
  </si>
  <si>
    <t>R10405168</t>
  </si>
  <si>
    <t>R10291807</t>
  </si>
  <si>
    <t>R10310725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</si>
  <si>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</si>
  <si>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</si>
  <si>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</si>
  <si>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</si>
  <si>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</si>
  <si>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</si>
  <si>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</si>
  <si>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R10456421</t>
  </si>
  <si>
    <t>R10310684</t>
  </si>
  <si>
    <t>R10310676</t>
  </si>
  <si>
    <t>R10301823</t>
  </si>
  <si>
    <t>R10291781</t>
  </si>
  <si>
    <t>R10348465</t>
  </si>
  <si>
    <t>R11334908</t>
  </si>
  <si>
    <t>Penalty</t>
  </si>
  <si>
    <t>R10422224</t>
  </si>
  <si>
    <t>R10343795</t>
  </si>
  <si>
    <t>Graduate Nutrition Organization</t>
  </si>
  <si>
    <t>Public Administration Graduate Association</t>
  </si>
  <si>
    <t>Tech Print Club</t>
  </si>
  <si>
    <t>R10392007</t>
  </si>
  <si>
    <t>Organization's R# (as a vendor w/TTU)</t>
  </si>
  <si>
    <t>R11449147</t>
  </si>
  <si>
    <t>Legend:</t>
  </si>
  <si>
    <t>Still needs to meet requirements</t>
  </si>
  <si>
    <t>Used full allocation</t>
  </si>
  <si>
    <t>Has not used any funding</t>
  </si>
  <si>
    <t>Budget 2016-17</t>
  </si>
  <si>
    <t>American Rock Mechanics Association</t>
  </si>
  <si>
    <t>Graduate English Society</t>
  </si>
  <si>
    <t xml:space="preserve">Graduate English Society </t>
  </si>
  <si>
    <t>Society of Petrophysicists &amp; Well Log Analysts</t>
  </si>
  <si>
    <t>Student Association of Marriage &amp; Family Therapy</t>
  </si>
  <si>
    <t>R11493333</t>
  </si>
  <si>
    <t>September 2016-August 2017</t>
  </si>
  <si>
    <t>Printing Expenses</t>
  </si>
  <si>
    <t>Gave FOP to Lisa Card</t>
  </si>
  <si>
    <t>Reimbursement</t>
  </si>
  <si>
    <t>TechBuy</t>
  </si>
  <si>
    <t>Req. 79439073</t>
  </si>
  <si>
    <t>Airfare - Lynda Delph-Lively - Speaker</t>
  </si>
  <si>
    <t>Airfare - Brant Faircloth - Speaker</t>
  </si>
  <si>
    <t>Req. 79555909/P0496160</t>
  </si>
  <si>
    <t>Req. 79536391/P0496154</t>
  </si>
  <si>
    <t>Western American Association of Agricultural Educators meeting</t>
  </si>
  <si>
    <t>9/18-19/2016</t>
  </si>
  <si>
    <t>Tuscan, Arizona</t>
  </si>
  <si>
    <t>travel application 1703571</t>
  </si>
  <si>
    <t>Corporate trip/SASEConfere/STEM Career Fairs</t>
  </si>
  <si>
    <t>Dallas, TX</t>
  </si>
  <si>
    <t>10/14-18/2016</t>
  </si>
  <si>
    <t>travel application 1703937</t>
  </si>
  <si>
    <t>voucher submitted 10/7</t>
  </si>
  <si>
    <t>Associaton for Financial Counseling &amp; Planning Conference</t>
  </si>
  <si>
    <t>11/15-18/2016</t>
  </si>
  <si>
    <t>Louisville, KY</t>
  </si>
  <si>
    <t>travel application 1704795</t>
  </si>
  <si>
    <t>Airfare Reimbursement - Dmitri Ivanov - Speaker</t>
  </si>
  <si>
    <t>Req. 80309862</t>
  </si>
  <si>
    <t>Transportation &amp; Meal Reimbursement - Nadav Ahituv - Speaker</t>
  </si>
  <si>
    <t>Req. 80320492</t>
  </si>
  <si>
    <t>Airfare Reimbursement - Alice Boyle - Speaker</t>
  </si>
  <si>
    <t>Req. 80335095</t>
  </si>
  <si>
    <t>Airfare Reimbursement - John Schiefelbein - Speaker</t>
  </si>
  <si>
    <t>Req. 80335540</t>
  </si>
  <si>
    <t>approved Request for Expense Approval form for tshirts - $163.50</t>
  </si>
  <si>
    <t>Llano Estacado Winery - rental</t>
  </si>
  <si>
    <t>Req. 80534096</t>
  </si>
  <si>
    <t>Guest Speaker Lodging - Christopher Patrick</t>
  </si>
  <si>
    <t>Req. 80771149</t>
  </si>
  <si>
    <t>Guest Speaker Airfare Reimbursement - Noe de la Sancha</t>
  </si>
  <si>
    <t>Req. 80782658</t>
  </si>
  <si>
    <t>CORRECTED travel application 1705907</t>
  </si>
  <si>
    <t>CORRECTED voucher submitted 10/28</t>
  </si>
  <si>
    <t>voucher submitted</t>
  </si>
  <si>
    <t>Advanced Graphix - tote bags, tumblers, shirts</t>
  </si>
  <si>
    <t>Req. 80807481</t>
  </si>
  <si>
    <t>1/3 Penalty for not being registered or attending funding training by 10/31</t>
  </si>
  <si>
    <t>Reimbursement - Taste of Science supplies</t>
  </si>
  <si>
    <t>Req. 81692063</t>
  </si>
  <si>
    <t>voucher submitted 11/30</t>
  </si>
  <si>
    <t>Reimbursement - tshirts</t>
  </si>
  <si>
    <t>Req. 82420874</t>
  </si>
  <si>
    <t>Christopher Patrick - Travel Expenses Reimbursement</t>
  </si>
  <si>
    <t>Req. 82608028</t>
  </si>
  <si>
    <t>Staples</t>
  </si>
  <si>
    <t>Req. 83342123</t>
  </si>
  <si>
    <t>Req. 83941635</t>
  </si>
  <si>
    <t>Souther Assc. of Ag Sciences &amp; Ag Communications Vision Consortium</t>
  </si>
  <si>
    <t>2/3-6/2017</t>
  </si>
  <si>
    <t>Mobile, AL</t>
  </si>
  <si>
    <t>travel application 1712321</t>
  </si>
  <si>
    <t>Travel Expense Reimbursement - John Schiefelbein - Speaker</t>
  </si>
  <si>
    <t>TTU Vehicle Rental</t>
  </si>
  <si>
    <t>Gave FOP to Amy Lewis &amp; Sally Acuna</t>
  </si>
  <si>
    <t>Req. 84299254</t>
  </si>
  <si>
    <t>Req. 84302430</t>
  </si>
  <si>
    <t>Staybridge Suites - Susan Carruthers</t>
  </si>
  <si>
    <t>Guest Speaker - travel expenses - Susan Carruthers</t>
  </si>
  <si>
    <t>Guest Speaker Fee - Susan Carruthers</t>
  </si>
  <si>
    <t>Req. 84303257</t>
  </si>
  <si>
    <t>Overton Hotel - Kim Anderson</t>
  </si>
  <si>
    <t>Req. 84308973</t>
  </si>
  <si>
    <t>Bell Travel Services - Kim Anderson</t>
  </si>
  <si>
    <t>Req. 84317823</t>
  </si>
  <si>
    <t>Oriental Trading</t>
  </si>
  <si>
    <t>paid with pcard</t>
  </si>
  <si>
    <t>Req. 84604156</t>
  </si>
  <si>
    <t>William Bean - airfare reimbursement</t>
  </si>
  <si>
    <t>Req. 84662683</t>
  </si>
  <si>
    <t>Bell Travel - Matthew Chumchal</t>
  </si>
  <si>
    <t>Req. 84680077</t>
  </si>
  <si>
    <t>97th Annual American Meteorological Society Conference</t>
  </si>
  <si>
    <t>Seattle, WA</t>
  </si>
  <si>
    <t>1/21-27/2017</t>
  </si>
  <si>
    <t>travel application 1714493</t>
  </si>
  <si>
    <t>voucher submitted 2/20</t>
  </si>
  <si>
    <t xml:space="preserve">contingency funding approved for $112.50 for TAND Conference </t>
  </si>
  <si>
    <t>Graduation Nutrition Organization</t>
  </si>
  <si>
    <t>Refer to Org tab</t>
  </si>
  <si>
    <t>TAND Conference</t>
  </si>
  <si>
    <t>3/30-4/1/2017</t>
  </si>
  <si>
    <t>Georgetown, TX</t>
  </si>
  <si>
    <t>travel application 1715359</t>
  </si>
  <si>
    <t xml:space="preserve">canceled per email from Org - speaker will not make it </t>
  </si>
  <si>
    <t>Advanced Graphix</t>
  </si>
  <si>
    <t>Req. 85275878</t>
  </si>
  <si>
    <t>Lone Star Decorating</t>
  </si>
  <si>
    <t>Req. 85482409</t>
  </si>
  <si>
    <t>Speaker Airfare - Daniel Riskin</t>
  </si>
  <si>
    <t>Req. 85492309</t>
  </si>
  <si>
    <t>Speaker Hotel - Daniel Riskin</t>
  </si>
  <si>
    <t>Req. 85559747</t>
  </si>
  <si>
    <t>National Council on Edcuation for the Ceramic Arts</t>
  </si>
  <si>
    <t>Portland, OR</t>
  </si>
  <si>
    <t>03/21-26/2017</t>
  </si>
  <si>
    <t>travel application 1716334</t>
  </si>
  <si>
    <t>Southern Graphix Council International Conference</t>
  </si>
  <si>
    <t>Atlanta, GA</t>
  </si>
  <si>
    <t>3/14-19/2017</t>
  </si>
  <si>
    <t>travel application 1716424</t>
  </si>
  <si>
    <t>Graduate Social Work Society</t>
  </si>
  <si>
    <t>Refer to misc tab</t>
  </si>
  <si>
    <t>Contingency approved for t-shirts</t>
  </si>
  <si>
    <t>Approved for $500.00</t>
  </si>
  <si>
    <t>Philosophy Gradaute Student Association</t>
  </si>
  <si>
    <t>Ben said override 25% rule (up to $473.00) if needed</t>
  </si>
  <si>
    <t>Guest speaker expenses</t>
  </si>
  <si>
    <t>Contingency approved up to $473.00 if needed</t>
  </si>
  <si>
    <t>Texas Association of Museums Annual Conference</t>
  </si>
  <si>
    <t>Abilene, TX</t>
  </si>
  <si>
    <t>travel application 1716563</t>
  </si>
  <si>
    <t>Guest Lodging - Overton - Gerald Bills</t>
  </si>
  <si>
    <t>Req. 85742008</t>
  </si>
  <si>
    <t>A. Townsend Peterson - Airfare Reimbursement</t>
  </si>
  <si>
    <t>A. Townsend Peterson - Ground Transportation Reimbursement</t>
  </si>
  <si>
    <t>Req. 85745074</t>
  </si>
  <si>
    <t>William Bean - hotel/parking/gas reimbursement</t>
  </si>
  <si>
    <t>Req. 85752582</t>
  </si>
  <si>
    <t>Reimbursement - Supplies</t>
  </si>
  <si>
    <t>Req. 85799792</t>
  </si>
  <si>
    <t xml:space="preserve">Jerrold Levinson - speaker fee </t>
  </si>
  <si>
    <t>Req. 85802438</t>
  </si>
  <si>
    <t>Req. 85804475</t>
  </si>
  <si>
    <t>Staybridge Suites - Guest Lodging for Manuel Ramos, Kirsten Nigro and Sara Beaudrie</t>
  </si>
  <si>
    <t>Req. 85909603</t>
  </si>
  <si>
    <t>Bell Travel - Airfare - Jerrold Levinson</t>
  </si>
  <si>
    <t>Req. 86035296</t>
  </si>
  <si>
    <t>Bell Travel - Airfare - Jordan &amp; Frances Smith</t>
  </si>
  <si>
    <t>Req. 86041333</t>
  </si>
  <si>
    <t>William Bean - hotel/parking/gas reimbursement - CORRECTION - amount for the Gravier's Gas was removed from reimbursement above. Once receipt reflecting payment is provided then SGA will process the reimbursement</t>
  </si>
  <si>
    <t>Reimbursement of Conference Registration fees</t>
  </si>
  <si>
    <t>Req. 86388710</t>
  </si>
  <si>
    <t>approved for contingency to cover airfare for speakers</t>
  </si>
  <si>
    <t>Req. 86404334</t>
  </si>
  <si>
    <t>Reimbursement - room rental</t>
  </si>
  <si>
    <t>Req. 86404727</t>
  </si>
  <si>
    <t>Advanced Graphix - shirts</t>
  </si>
  <si>
    <t>Req. 86405288</t>
  </si>
  <si>
    <t>International Ag &amp; Extenstion Education conference</t>
  </si>
  <si>
    <t>4/22-29/2017</t>
  </si>
  <si>
    <t>Minneapolis, MN</t>
  </si>
  <si>
    <t>travel application 1718338</t>
  </si>
  <si>
    <t>Req. 86483989</t>
  </si>
  <si>
    <t>voucher submitted 4/3</t>
  </si>
  <si>
    <t>Speaker  Airfare - John Wallace</t>
  </si>
  <si>
    <t>Speaker  Airfare - Edwin Price</t>
  </si>
  <si>
    <t>Req. 86536677</t>
  </si>
  <si>
    <t>Req. 86538037</t>
  </si>
  <si>
    <t>Speaker Fee - After the Fact - Manuel Ramos</t>
  </si>
  <si>
    <t>Airfare Reimbursement- Manuel Ramos</t>
  </si>
  <si>
    <t>Req. 86629669</t>
  </si>
  <si>
    <t>voucher submitted 4/6</t>
  </si>
  <si>
    <t>Cost Transfer processed - CT012004</t>
  </si>
  <si>
    <t>South Central Regional Society of Environmental Toxicology and Chemistry Conference</t>
  </si>
  <si>
    <t>Houston, TX</t>
  </si>
  <si>
    <t>4/28-30/2017</t>
  </si>
  <si>
    <t>travel application 1719093</t>
  </si>
  <si>
    <t>Req. 87190290</t>
  </si>
  <si>
    <t>Museum  tours</t>
  </si>
  <si>
    <t>Carlsbad, NM</t>
  </si>
  <si>
    <t>5/13-14/2017</t>
  </si>
  <si>
    <t>travel application 1720193</t>
  </si>
  <si>
    <t>voucher submitted 4/21</t>
  </si>
  <si>
    <t>Reimbursement - copying</t>
  </si>
  <si>
    <t>Req. 87302879</t>
  </si>
  <si>
    <t>Req. 87749520</t>
  </si>
  <si>
    <t>Req. 87833250</t>
  </si>
  <si>
    <t>Reimbursement of Conference Registration Fees</t>
  </si>
  <si>
    <t>Req. 87834197</t>
  </si>
  <si>
    <t>Req. 87838107</t>
  </si>
  <si>
    <t>Industry tours</t>
  </si>
  <si>
    <t>San Fransisco, CA</t>
  </si>
  <si>
    <t>5/30-6/3/2017</t>
  </si>
  <si>
    <t>travel application 1721661</t>
  </si>
  <si>
    <t>voucher submitted 5/5</t>
  </si>
  <si>
    <t>Travel for Juliette Jordan to travel to the Gordon Research Conference</t>
  </si>
  <si>
    <t>Stowe, VT</t>
  </si>
  <si>
    <t>6/17-24/2017</t>
  </si>
  <si>
    <t>travel application 1721707</t>
  </si>
  <si>
    <t>Req. 88182559</t>
  </si>
  <si>
    <t>voucher submitted 5/15</t>
  </si>
  <si>
    <t>Req. 88288601</t>
  </si>
  <si>
    <t>Travel for Steve Peper to travel</t>
  </si>
  <si>
    <t>92nd Annual Meeting of the American Society of Parasitologists and the 12th International Coccidiosis Conference</t>
  </si>
  <si>
    <t>6/26-7/1/2017</t>
  </si>
  <si>
    <t>San Antonio, TX</t>
  </si>
  <si>
    <t>travel application 1722467</t>
  </si>
  <si>
    <t>increased amout per email from advisor</t>
  </si>
  <si>
    <t>Matthew Chumchal - reimbursement travel expenses</t>
  </si>
  <si>
    <t>Req. 88516641</t>
  </si>
  <si>
    <t>Krissa Skogen - reimbursement of travel expenses</t>
  </si>
  <si>
    <t>Req. 88518423</t>
  </si>
  <si>
    <t>Human Factors &amp; Ergonomics Society</t>
  </si>
  <si>
    <t>San Antonio, Tx</t>
  </si>
  <si>
    <t>6/8-10/2017</t>
  </si>
  <si>
    <t>travel application 1723003</t>
  </si>
  <si>
    <t>TechBuy - GSWS - shirts</t>
  </si>
  <si>
    <t>Req. 88581588</t>
  </si>
  <si>
    <t>Printing Expense</t>
  </si>
  <si>
    <t>Gave FOP to Lisa Haigh</t>
  </si>
  <si>
    <t>Req. 88612300</t>
  </si>
  <si>
    <t>voucher submitted 6/2</t>
  </si>
  <si>
    <t>canceled per email from advisor 6/5</t>
  </si>
  <si>
    <t>Req. 89228049</t>
  </si>
  <si>
    <t>Req. 89753323</t>
  </si>
  <si>
    <t>Req. 89994628</t>
  </si>
  <si>
    <t>ATMO Conference</t>
  </si>
  <si>
    <t>7/9-16/2017</t>
  </si>
  <si>
    <t>Austin, TX</t>
  </si>
  <si>
    <t>travel application 1725420</t>
  </si>
  <si>
    <t>ACE Conference</t>
  </si>
  <si>
    <t>6/13-17/2017</t>
  </si>
  <si>
    <t>New Orleans, LA</t>
  </si>
  <si>
    <t>travel application 1725698</t>
  </si>
  <si>
    <t>voucher submitted 7/5</t>
  </si>
  <si>
    <t>Req. 90437853</t>
  </si>
  <si>
    <t>Req. 90441636</t>
  </si>
  <si>
    <t>AAAE National Conference</t>
  </si>
  <si>
    <t>5/16-20/2017</t>
  </si>
  <si>
    <t>San Luis Obispo, CA</t>
  </si>
  <si>
    <t>travel application 1727083</t>
  </si>
  <si>
    <t>voucher submitted 7/28</t>
  </si>
  <si>
    <t>Req. 91309249</t>
  </si>
  <si>
    <t>Req. 91311551</t>
  </si>
  <si>
    <t>Req. 91335610</t>
  </si>
  <si>
    <t>Color By Michael - nametags and binders</t>
  </si>
  <si>
    <t>Req. 91336622</t>
  </si>
  <si>
    <t xml:space="preserve">Staples </t>
  </si>
  <si>
    <t>Req. 91450730</t>
  </si>
  <si>
    <t>Req. 91451836</t>
  </si>
  <si>
    <t>Req. 91453668</t>
  </si>
  <si>
    <t>Req. 91454449</t>
  </si>
  <si>
    <t>Req. 91455577</t>
  </si>
  <si>
    <t xml:space="preserve">Reimbursement </t>
  </si>
  <si>
    <t>Req. 91504376</t>
  </si>
  <si>
    <t>NACTA Conference - Keith Frost</t>
  </si>
  <si>
    <t>6/27-7/1/2017</t>
  </si>
  <si>
    <t>Lafayette, IN</t>
  </si>
  <si>
    <t>travel application 1727712</t>
  </si>
  <si>
    <t>voucher processed 8/9</t>
  </si>
  <si>
    <t>ACS Conference - Josmalen Ramos</t>
  </si>
  <si>
    <t>8/19-26/2017</t>
  </si>
  <si>
    <t>Washington, DC</t>
  </si>
  <si>
    <t>travel application 1727722</t>
  </si>
  <si>
    <t>Enterprise Car Rental - Josmalen Ramos</t>
  </si>
  <si>
    <t>Req. 91688419</t>
  </si>
  <si>
    <t>Advanced Graphix - banner</t>
  </si>
  <si>
    <t>Req. 91748951</t>
  </si>
  <si>
    <t>Guest Professional Travel Expenses- Armando Ordonez</t>
  </si>
  <si>
    <t>Scarborough Specialties</t>
  </si>
  <si>
    <t>Req. 91799177</t>
  </si>
  <si>
    <t>Req. 91801268</t>
  </si>
  <si>
    <t>Reimbursement-Conference Registrations</t>
  </si>
  <si>
    <t>Req. 91834317</t>
  </si>
  <si>
    <t>R10507948</t>
  </si>
  <si>
    <t>Req. 92116248</t>
  </si>
  <si>
    <t>FINAL: UPDATED: 8/21/2017</t>
  </si>
  <si>
    <t>voucher submitted 9/8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</si>
</sst>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mm/dd/yy;@"/>
    <numFmt numFmtId="166" formatCode="m/d/yy;@"/>
  </numFmts>
  <fonts count="11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3" applyNumberFormat="1"/>
    <xf numFmtId="164" fontId="0" fillId="0" borderId="0" xfId="0" applyNumberFormat="1" applyFill="1"/>
    <xf numFmtId="0" fontId="0" fillId="0" borderId="0" xfId="0" applyFill="1"/>
    <xf numFmtId="14" fontId="5" fillId="0" borderId="0" xfId="0" applyNumberFormat="1" applyFont="1"/>
    <xf numFmtId="0" fontId="4" fillId="0" borderId="0" xfId="0" applyFont="1"/>
    <xf numFmtId="14" fontId="0" fillId="0" borderId="0" xfId="0" applyNumberFormat="1" applyFill="1"/>
    <xf numFmtId="0" fontId="2" fillId="0" borderId="1" xfId="3" applyFill="1" applyBorder="1"/>
    <xf numFmtId="164" fontId="0" fillId="0" borderId="1" xfId="0" applyNumberFormat="1" applyFill="1" applyBorder="1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4" fontId="6" fillId="0" borderId="0" xfId="0" applyNumberFormat="1" applyFont="1" applyFill="1"/>
    <xf numFmtId="0" fontId="6" fillId="0" borderId="0" xfId="0" applyFont="1" applyFill="1" applyAlignment="1">
      <alignment horizontal="center"/>
    </xf>
    <xf numFmtId="164" fontId="4" fillId="0" borderId="0" xfId="0" applyNumberFormat="1" applyFont="1" applyFill="1"/>
    <xf numFmtId="164" fontId="7" fillId="0" borderId="0" xfId="0" applyNumberFormat="1" applyFont="1" applyFill="1"/>
    <xf numFmtId="164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9" fillId="0" borderId="0" xfId="0" applyFont="1" applyFill="1"/>
    <xf numFmtId="0" fontId="0" fillId="4" borderId="0" xfId="0" applyFill="1"/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/>
    </xf>
    <xf numFmtId="14" fontId="2" fillId="0" borderId="1" xfId="3" applyNumberFormat="1" applyFill="1" applyBorder="1"/>
    <xf numFmtId="1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/>
    <xf numFmtId="166" fontId="0" fillId="0" borderId="0" xfId="0" applyNumberFormat="1"/>
    <xf numFmtId="0" fontId="0" fillId="0" borderId="0" xfId="0" applyFont="1" applyAlignment="1">
      <alignment horizontal="left" wrapText="1"/>
    </xf>
    <xf numFmtId="164" fontId="0" fillId="4" borderId="1" xfId="0" applyNumberFormat="1" applyFill="1" applyBorder="1"/>
    <xf numFmtId="14" fontId="0" fillId="4" borderId="0" xfId="0" applyNumberFormat="1" applyFill="1" applyAlignment="1">
      <alignment vertical="top"/>
    </xf>
    <xf numFmtId="164" fontId="0" fillId="4" borderId="0" xfId="0" applyNumberFormat="1" applyFill="1" applyAlignment="1">
      <alignment vertical="top"/>
    </xf>
    <xf numFmtId="0" fontId="0" fillId="4" borderId="0" xfId="0" applyFill="1" applyAlignment="1">
      <alignment vertical="top" wrapText="1"/>
    </xf>
    <xf numFmtId="0" fontId="0" fillId="0" borderId="0" xfId="0" applyAlignment="1">
      <alignment wrapText="1"/>
    </xf>
    <xf numFmtId="0" fontId="0" fillId="3" borderId="0" xfId="0" applyFill="1" applyAlignment="1">
      <alignment vertical="top"/>
    </xf>
    <xf numFmtId="0" fontId="10" fillId="0" borderId="0" xfId="0" applyFont="1" applyFill="1"/>
    <xf numFmtId="164" fontId="0" fillId="2" borderId="1" xfId="0" applyNumberFormat="1" applyFill="1" applyBorder="1"/>
    <xf numFmtId="164" fontId="6" fillId="2" borderId="0" xfId="0" applyNumberFormat="1" applyFont="1" applyFill="1" applyAlignment="1">
      <alignment horizontal="center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1"/>
  <sheetViews>
    <sheetView tabSelected="1" zoomScale="115" zoomScaleNormal="115" workbookViewId="0"/>
  </sheetViews>
  <sheetFormatPr defaultColWidth="11" defaultRowHeight="15.75" x14ac:dyDescent="0.25"/>
  <cols>
    <col min="1" max="1" width="75.625" style="9" bestFit="1" customWidth="1"/>
    <col min="2" max="2" width="10.875" style="8"/>
    <col min="3" max="3" width="12.625" style="8" customWidth="1"/>
    <col min="4" max="4" width="12.625" style="33" customWidth="1"/>
    <col min="5" max="6" width="10.875" style="8"/>
    <col min="7" max="7" width="16.125" style="8" customWidth="1"/>
    <col min="8" max="8" width="11" style="45"/>
    <col min="9" max="9" width="12.125" style="45" customWidth="1"/>
    <col min="10" max="10" width="11" style="45"/>
    <col min="11" max="16384" width="11" style="9"/>
  </cols>
  <sheetData>
    <row r="1" spans="1:10" x14ac:dyDescent="0.25">
      <c r="A1" s="32" t="s">
        <v>74</v>
      </c>
      <c r="D1" s="61" t="s">
        <v>344</v>
      </c>
      <c r="E1" s="61"/>
      <c r="F1" s="61"/>
    </row>
    <row r="2" spans="1:10" x14ac:dyDescent="0.25">
      <c r="A2" s="32" t="s">
        <v>81</v>
      </c>
    </row>
    <row r="3" spans="1:10" s="28" customFormat="1" ht="47.25" x14ac:dyDescent="0.25">
      <c r="A3" s="28" t="s">
        <v>0</v>
      </c>
      <c r="B3" s="29" t="s">
        <v>1</v>
      </c>
      <c r="C3" s="29" t="s">
        <v>2</v>
      </c>
      <c r="D3" s="35" t="s">
        <v>61</v>
      </c>
      <c r="E3" s="29" t="s">
        <v>3</v>
      </c>
      <c r="F3" s="29" t="s">
        <v>4</v>
      </c>
      <c r="G3" s="29" t="s">
        <v>68</v>
      </c>
      <c r="H3" s="46" t="s">
        <v>5</v>
      </c>
      <c r="I3" s="46" t="s">
        <v>6</v>
      </c>
      <c r="J3" s="46" t="s">
        <v>7</v>
      </c>
    </row>
    <row r="4" spans="1:10" x14ac:dyDescent="0.25">
      <c r="A4" s="13" t="s">
        <v>9</v>
      </c>
      <c r="B4" s="14">
        <v>10000</v>
      </c>
      <c r="C4" s="14">
        <f>AECGO!B6</f>
        <v>0</v>
      </c>
      <c r="D4" s="20">
        <f>AECGO!B7</f>
        <v>0</v>
      </c>
      <c r="E4" s="14">
        <f>AECGO!B8</f>
        <v>6603.4400000000005</v>
      </c>
      <c r="F4" s="14">
        <f t="shared" ref="F4:F29" si="0">B4+C4-D4-E4</f>
        <v>3396.5599999999995</v>
      </c>
      <c r="G4" s="14" t="s">
        <v>62</v>
      </c>
      <c r="H4" s="47">
        <v>42619</v>
      </c>
      <c r="I4" s="47">
        <v>42628</v>
      </c>
      <c r="J4" s="47">
        <v>42620</v>
      </c>
    </row>
    <row r="5" spans="1:10" x14ac:dyDescent="0.25">
      <c r="A5" s="13" t="s">
        <v>75</v>
      </c>
      <c r="B5" s="14">
        <v>500</v>
      </c>
      <c r="C5" s="14">
        <f>ARMA!B6</f>
        <v>0</v>
      </c>
      <c r="D5" s="20">
        <f>ARMA!B7</f>
        <v>0</v>
      </c>
      <c r="E5" s="14">
        <f>ARMA!B8</f>
        <v>293</v>
      </c>
      <c r="F5" s="14">
        <f t="shared" si="0"/>
        <v>207</v>
      </c>
      <c r="G5" s="14"/>
      <c r="H5" s="47">
        <v>42675</v>
      </c>
      <c r="I5" s="47">
        <v>42656</v>
      </c>
      <c r="J5" s="47">
        <v>42667</v>
      </c>
    </row>
    <row r="6" spans="1:10" x14ac:dyDescent="0.25">
      <c r="A6" s="13" t="s">
        <v>10</v>
      </c>
      <c r="B6" s="14">
        <v>9150</v>
      </c>
      <c r="C6" s="14">
        <f>TTUAB!B6</f>
        <v>1771.19</v>
      </c>
      <c r="D6" s="20">
        <f>TTUAB!B7</f>
        <v>0</v>
      </c>
      <c r="E6" s="14">
        <f>TTUAB!B8</f>
        <v>10870.94</v>
      </c>
      <c r="F6" s="53">
        <f t="shared" si="0"/>
        <v>50.25</v>
      </c>
      <c r="G6" s="14" t="s">
        <v>42</v>
      </c>
      <c r="H6" s="47">
        <v>42615</v>
      </c>
      <c r="I6" s="47">
        <v>42628</v>
      </c>
      <c r="J6" s="47">
        <v>42621</v>
      </c>
    </row>
    <row r="7" spans="1:10" x14ac:dyDescent="0.25">
      <c r="A7" s="13" t="s">
        <v>38</v>
      </c>
      <c r="B7" s="14">
        <v>4000</v>
      </c>
      <c r="C7" s="14">
        <f>ANRS!B6</f>
        <v>0</v>
      </c>
      <c r="D7" s="20">
        <f>ANRS!B7</f>
        <v>0</v>
      </c>
      <c r="E7" s="14">
        <f>ANRS!B8</f>
        <v>4024.6540000000005</v>
      </c>
      <c r="F7" s="53">
        <f t="shared" si="0"/>
        <v>-24.654000000000451</v>
      </c>
      <c r="G7" s="14" t="s">
        <v>43</v>
      </c>
      <c r="H7" s="47">
        <v>42634</v>
      </c>
      <c r="I7" s="47">
        <v>42628</v>
      </c>
      <c r="J7" s="47">
        <v>42620</v>
      </c>
    </row>
    <row r="8" spans="1:10" x14ac:dyDescent="0.25">
      <c r="A8" s="13" t="s">
        <v>11</v>
      </c>
      <c r="B8" s="14">
        <v>750</v>
      </c>
      <c r="C8" s="14">
        <f>BGSA!B6</f>
        <v>0</v>
      </c>
      <c r="D8" s="20">
        <f>BGSA!B7</f>
        <v>0</v>
      </c>
      <c r="E8" s="14">
        <f>BGSA!B8</f>
        <v>668.22</v>
      </c>
      <c r="F8" s="14">
        <f t="shared" si="0"/>
        <v>81.779999999999973</v>
      </c>
      <c r="G8" s="14" t="s">
        <v>44</v>
      </c>
      <c r="H8" s="47">
        <v>42509</v>
      </c>
      <c r="I8" s="47">
        <v>42501</v>
      </c>
      <c r="J8" s="47">
        <v>42619</v>
      </c>
    </row>
    <row r="9" spans="1:10" x14ac:dyDescent="0.25">
      <c r="A9" s="13" t="s">
        <v>40</v>
      </c>
      <c r="B9" s="14">
        <v>2050</v>
      </c>
      <c r="C9" s="14">
        <f>CEHLC!B6</f>
        <v>0</v>
      </c>
      <c r="D9" s="20">
        <f>CEHLC!B7</f>
        <v>0</v>
      </c>
      <c r="E9" s="14">
        <f>CEHLC!B8</f>
        <v>2057.7200000000003</v>
      </c>
      <c r="F9" s="53">
        <f t="shared" si="0"/>
        <v>-7.7200000000002547</v>
      </c>
      <c r="G9" s="14" t="s">
        <v>45</v>
      </c>
      <c r="H9" s="47">
        <v>42675</v>
      </c>
      <c r="I9" s="47">
        <v>42705</v>
      </c>
      <c r="J9" s="47">
        <v>42667</v>
      </c>
    </row>
    <row r="10" spans="1:10" x14ac:dyDescent="0.25">
      <c r="A10" s="13" t="s">
        <v>37</v>
      </c>
      <c r="B10" s="14">
        <v>200</v>
      </c>
      <c r="C10" s="14">
        <f>CEGSA!B6</f>
        <v>0</v>
      </c>
      <c r="D10" s="20">
        <f>CEGSA!B7</f>
        <v>0</v>
      </c>
      <c r="E10" s="14">
        <f>CEGSA!B8</f>
        <v>0</v>
      </c>
      <c r="F10" s="60">
        <f t="shared" si="0"/>
        <v>200</v>
      </c>
      <c r="G10" s="14" t="s">
        <v>46</v>
      </c>
      <c r="H10" s="47">
        <v>42628</v>
      </c>
      <c r="I10" s="47">
        <v>42628</v>
      </c>
      <c r="J10" s="47">
        <v>42621</v>
      </c>
    </row>
    <row r="11" spans="1:10" x14ac:dyDescent="0.25">
      <c r="A11" s="13" t="s">
        <v>12</v>
      </c>
      <c r="B11" s="14">
        <v>4000</v>
      </c>
      <c r="C11" s="14">
        <f>CGSO!B6</f>
        <v>0</v>
      </c>
      <c r="D11" s="20">
        <f>CGSO!B7</f>
        <v>0</v>
      </c>
      <c r="E11" s="14">
        <f>CGSO!B8</f>
        <v>4000</v>
      </c>
      <c r="F11" s="14">
        <f t="shared" si="0"/>
        <v>0</v>
      </c>
      <c r="G11" s="14" t="s">
        <v>47</v>
      </c>
      <c r="H11" s="47">
        <v>42565</v>
      </c>
      <c r="I11" s="47">
        <v>42628</v>
      </c>
      <c r="J11" s="47">
        <v>42667</v>
      </c>
    </row>
    <row r="12" spans="1:10" x14ac:dyDescent="0.25">
      <c r="A12" s="13" t="s">
        <v>13</v>
      </c>
      <c r="B12" s="14">
        <v>1600</v>
      </c>
      <c r="C12" s="14">
        <f>CPGSC!B6</f>
        <v>0</v>
      </c>
      <c r="D12" s="20">
        <f>CPGSC!B7</f>
        <v>0</v>
      </c>
      <c r="E12" s="14">
        <f>CPGSC!B8</f>
        <v>1520.45</v>
      </c>
      <c r="F12" s="14">
        <f t="shared" si="0"/>
        <v>79.549999999999955</v>
      </c>
      <c r="G12" s="14" t="s">
        <v>63</v>
      </c>
      <c r="H12" s="47">
        <v>42675</v>
      </c>
      <c r="I12" s="47">
        <v>42671</v>
      </c>
      <c r="J12" s="47">
        <v>42667</v>
      </c>
    </row>
    <row r="13" spans="1:10" x14ac:dyDescent="0.25">
      <c r="A13" s="13" t="s">
        <v>14</v>
      </c>
      <c r="B13" s="14">
        <v>4000</v>
      </c>
      <c r="C13" s="14">
        <f>GCC!B6</f>
        <v>0</v>
      </c>
      <c r="D13" s="20">
        <f>GCC!B7</f>
        <v>0</v>
      </c>
      <c r="E13" s="14">
        <f>GCC!B8</f>
        <v>4000</v>
      </c>
      <c r="F13" s="53">
        <f t="shared" si="0"/>
        <v>0</v>
      </c>
      <c r="G13" s="14" t="s">
        <v>48</v>
      </c>
      <c r="H13" s="47">
        <v>42628</v>
      </c>
      <c r="I13" s="47">
        <v>42628</v>
      </c>
      <c r="J13" s="47">
        <v>42667</v>
      </c>
    </row>
    <row r="14" spans="1:10" x14ac:dyDescent="0.25">
      <c r="A14" s="48" t="s">
        <v>76</v>
      </c>
      <c r="B14" s="14">
        <v>500</v>
      </c>
      <c r="C14" s="14">
        <f>GES!B6</f>
        <v>0</v>
      </c>
      <c r="D14" s="20">
        <f>GES!B7</f>
        <v>0</v>
      </c>
      <c r="E14" s="14">
        <f>GES!B8</f>
        <v>0</v>
      </c>
      <c r="F14" s="60">
        <f t="shared" si="0"/>
        <v>500</v>
      </c>
      <c r="G14" s="14" t="s">
        <v>80</v>
      </c>
      <c r="H14" s="47">
        <v>42563</v>
      </c>
      <c r="I14" s="47">
        <v>42501</v>
      </c>
      <c r="J14" s="47">
        <v>42667</v>
      </c>
    </row>
    <row r="15" spans="1:10" x14ac:dyDescent="0.25">
      <c r="A15" s="13" t="s">
        <v>64</v>
      </c>
      <c r="B15" s="14">
        <v>450</v>
      </c>
      <c r="C15" s="14">
        <f>GNO!B6</f>
        <v>112.5</v>
      </c>
      <c r="D15" s="20">
        <f>GNO!B7</f>
        <v>0</v>
      </c>
      <c r="E15" s="14">
        <f>GNO!B8</f>
        <v>562.5</v>
      </c>
      <c r="F15" s="53">
        <f t="shared" si="0"/>
        <v>0</v>
      </c>
      <c r="G15" s="14" t="s">
        <v>69</v>
      </c>
      <c r="H15" s="47">
        <v>42621</v>
      </c>
      <c r="I15" s="47">
        <v>42628</v>
      </c>
      <c r="J15" s="47">
        <v>42622</v>
      </c>
    </row>
    <row r="16" spans="1:10" x14ac:dyDescent="0.25">
      <c r="A16" s="13" t="s">
        <v>15</v>
      </c>
      <c r="B16" s="14">
        <v>1200</v>
      </c>
      <c r="C16" s="14">
        <f>GOCPS!B6</f>
        <v>0</v>
      </c>
      <c r="D16" s="20">
        <f>GOCPS!B7</f>
        <v>399.96</v>
      </c>
      <c r="E16" s="14">
        <f>GOCPS!B8</f>
        <v>800.04</v>
      </c>
      <c r="F16" s="53">
        <f t="shared" si="0"/>
        <v>0</v>
      </c>
      <c r="G16" s="14" t="s">
        <v>49</v>
      </c>
      <c r="H16" s="47">
        <v>42695</v>
      </c>
      <c r="I16" s="47">
        <v>42657</v>
      </c>
      <c r="J16" s="47">
        <v>42711</v>
      </c>
    </row>
    <row r="17" spans="1:10" x14ac:dyDescent="0.25">
      <c r="A17" s="13" t="s">
        <v>16</v>
      </c>
      <c r="B17" s="14">
        <v>1500</v>
      </c>
      <c r="C17" s="14">
        <f>HGSO!B6</f>
        <v>0</v>
      </c>
      <c r="D17" s="20">
        <f>HGSO!B7</f>
        <v>0</v>
      </c>
      <c r="E17" s="14">
        <f>HGSO!B8</f>
        <v>1545.9900000000002</v>
      </c>
      <c r="F17" s="53">
        <f t="shared" si="0"/>
        <v>-45.990000000000236</v>
      </c>
      <c r="G17" s="14" t="s">
        <v>50</v>
      </c>
      <c r="H17" s="47">
        <v>42565</v>
      </c>
      <c r="I17" s="47">
        <v>42671</v>
      </c>
      <c r="J17" s="47">
        <v>42622</v>
      </c>
    </row>
    <row r="18" spans="1:10" x14ac:dyDescent="0.25">
      <c r="A18" s="13" t="s">
        <v>17</v>
      </c>
      <c r="B18" s="14">
        <v>1500</v>
      </c>
      <c r="C18" s="14">
        <f>'HDFS-GSA'!B6</f>
        <v>0</v>
      </c>
      <c r="D18" s="20">
        <f>'HDFS-GSA'!B7</f>
        <v>0</v>
      </c>
      <c r="E18" s="14">
        <f>'HDFS-GSA'!B8</f>
        <v>1510.04</v>
      </c>
      <c r="F18" s="53">
        <f>B18+C18-D18-E18</f>
        <v>-10.039999999999964</v>
      </c>
      <c r="G18" s="14" t="s">
        <v>51</v>
      </c>
      <c r="H18" s="47">
        <v>42653</v>
      </c>
      <c r="I18" s="47">
        <v>42656</v>
      </c>
      <c r="J18" s="47">
        <v>42620</v>
      </c>
    </row>
    <row r="19" spans="1:10" x14ac:dyDescent="0.25">
      <c r="A19" s="13" t="s">
        <v>18</v>
      </c>
      <c r="B19" s="14">
        <v>4000</v>
      </c>
      <c r="C19" s="14">
        <f>HFES!B6</f>
        <v>500</v>
      </c>
      <c r="D19" s="20">
        <f>HFES!B7</f>
        <v>0</v>
      </c>
      <c r="E19" s="14">
        <f>HFES!B8</f>
        <v>4240.08</v>
      </c>
      <c r="F19" s="14">
        <f t="shared" si="0"/>
        <v>259.92000000000007</v>
      </c>
      <c r="G19" s="14" t="s">
        <v>52</v>
      </c>
      <c r="H19" s="47">
        <v>42624</v>
      </c>
      <c r="I19" s="47">
        <v>42648</v>
      </c>
      <c r="J19" s="47">
        <v>42619</v>
      </c>
    </row>
    <row r="20" spans="1:10" x14ac:dyDescent="0.25">
      <c r="A20" s="13" t="s">
        <v>19</v>
      </c>
      <c r="B20" s="14">
        <v>1600</v>
      </c>
      <c r="C20" s="14">
        <f>LESETAC!B6</f>
        <v>0</v>
      </c>
      <c r="D20" s="20">
        <f>LESETAC!B7</f>
        <v>0</v>
      </c>
      <c r="E20" s="14">
        <f>LESETAC!B8</f>
        <v>1599.33</v>
      </c>
      <c r="F20" s="53">
        <f t="shared" si="0"/>
        <v>0.67000000000007276</v>
      </c>
      <c r="G20" s="14" t="s">
        <v>53</v>
      </c>
      <c r="H20" s="47">
        <v>42607</v>
      </c>
      <c r="I20" s="47">
        <v>42501</v>
      </c>
      <c r="J20" s="47">
        <v>42620</v>
      </c>
    </row>
    <row r="21" spans="1:10" x14ac:dyDescent="0.25">
      <c r="A21" s="13" t="s">
        <v>39</v>
      </c>
      <c r="B21" s="14">
        <v>1850</v>
      </c>
      <c r="C21" s="14">
        <f>MHSA!B6</f>
        <v>0</v>
      </c>
      <c r="D21" s="20">
        <f>MHSA!B7</f>
        <v>0</v>
      </c>
      <c r="E21" s="14">
        <f>MHSA!B8</f>
        <v>1382.46</v>
      </c>
      <c r="F21" s="14">
        <f t="shared" si="0"/>
        <v>467.53999999999996</v>
      </c>
      <c r="G21" s="14" t="s">
        <v>54</v>
      </c>
      <c r="H21" s="47">
        <v>42626</v>
      </c>
      <c r="I21" s="47">
        <v>42625</v>
      </c>
      <c r="J21" s="47">
        <v>42620</v>
      </c>
    </row>
    <row r="22" spans="1:10" x14ac:dyDescent="0.25">
      <c r="A22" s="13" t="s">
        <v>41</v>
      </c>
      <c r="B22" s="14">
        <v>1100</v>
      </c>
      <c r="C22" s="14">
        <f>PGSC!B6</f>
        <v>473</v>
      </c>
      <c r="D22" s="20">
        <f>PGSC!B7</f>
        <v>0</v>
      </c>
      <c r="E22" s="14">
        <f>PGSC!B8</f>
        <v>1488.6</v>
      </c>
      <c r="F22" s="14">
        <f t="shared" si="0"/>
        <v>84.400000000000091</v>
      </c>
      <c r="G22" s="14" t="s">
        <v>55</v>
      </c>
      <c r="H22" s="47">
        <v>42619</v>
      </c>
      <c r="I22" s="47">
        <v>42675</v>
      </c>
      <c r="J22" s="47">
        <v>42667</v>
      </c>
    </row>
    <row r="23" spans="1:10" x14ac:dyDescent="0.25">
      <c r="A23" s="13" t="s">
        <v>65</v>
      </c>
      <c r="B23" s="14">
        <v>400</v>
      </c>
      <c r="C23" s="14">
        <f>PAGA!B6</f>
        <v>0</v>
      </c>
      <c r="D23" s="20">
        <f>PAGA!B7</f>
        <v>0</v>
      </c>
      <c r="E23" s="14">
        <f>PAGA!B8</f>
        <v>163.5</v>
      </c>
      <c r="F23" s="14">
        <f t="shared" si="0"/>
        <v>236.5</v>
      </c>
      <c r="G23" s="14" t="s">
        <v>67</v>
      </c>
      <c r="H23" s="47">
        <v>42636</v>
      </c>
      <c r="I23" s="47">
        <v>42656</v>
      </c>
      <c r="J23" s="47">
        <v>42621</v>
      </c>
    </row>
    <row r="24" spans="1:10" x14ac:dyDescent="0.25">
      <c r="A24" s="13" t="s">
        <v>21</v>
      </c>
      <c r="B24" s="14">
        <v>5000</v>
      </c>
      <c r="C24" s="14">
        <f>RGA!B6</f>
        <v>0</v>
      </c>
      <c r="D24" s="20">
        <f>RGA!B7</f>
        <v>0</v>
      </c>
      <c r="E24" s="14">
        <f>RGA!B8</f>
        <v>3499.25</v>
      </c>
      <c r="F24" s="14">
        <f t="shared" si="0"/>
        <v>1500.75</v>
      </c>
      <c r="G24" s="14" t="s">
        <v>56</v>
      </c>
      <c r="H24" s="47">
        <v>42636</v>
      </c>
      <c r="I24" s="47">
        <v>42628</v>
      </c>
      <c r="J24" s="47">
        <v>42621</v>
      </c>
    </row>
    <row r="25" spans="1:10" x14ac:dyDescent="0.25">
      <c r="A25" s="13" t="s">
        <v>36</v>
      </c>
      <c r="B25" s="14">
        <v>7550</v>
      </c>
      <c r="C25" s="14">
        <f>Red2Black!B6</f>
        <v>0</v>
      </c>
      <c r="D25" s="20">
        <f>Red2Black!B7</f>
        <v>0</v>
      </c>
      <c r="E25" s="14">
        <f>Red2Black!B8</f>
        <v>7491.0400000000009</v>
      </c>
      <c r="F25" s="14">
        <f t="shared" si="0"/>
        <v>58.959999999999127</v>
      </c>
      <c r="G25" s="14" t="s">
        <v>57</v>
      </c>
      <c r="H25" s="47">
        <v>42514</v>
      </c>
      <c r="I25" s="47">
        <v>42650</v>
      </c>
      <c r="J25" s="47">
        <v>42622</v>
      </c>
    </row>
    <row r="26" spans="1:10" ht="15.75" customHeight="1" x14ac:dyDescent="0.25">
      <c r="A26" s="13" t="s">
        <v>78</v>
      </c>
      <c r="B26" s="14">
        <v>500</v>
      </c>
      <c r="C26" s="14">
        <f>SPWLA!B6</f>
        <v>0</v>
      </c>
      <c r="D26" s="20">
        <f>SPWLA!B3</f>
        <v>0</v>
      </c>
      <c r="E26" s="14">
        <f>SPWLA!B8</f>
        <v>500.00000000000006</v>
      </c>
      <c r="F26" s="53">
        <f t="shared" si="0"/>
        <v>0</v>
      </c>
      <c r="G26" s="14"/>
      <c r="H26" s="47">
        <v>42675</v>
      </c>
      <c r="I26" s="47">
        <v>42671</v>
      </c>
      <c r="J26" s="47">
        <v>42620</v>
      </c>
    </row>
    <row r="27" spans="1:10" x14ac:dyDescent="0.25">
      <c r="A27" s="13" t="s">
        <v>79</v>
      </c>
      <c r="B27" s="14">
        <v>250</v>
      </c>
      <c r="C27" s="14">
        <f>SAMFT!B6</f>
        <v>0</v>
      </c>
      <c r="D27" s="20">
        <f>SAMFT!B7</f>
        <v>0</v>
      </c>
      <c r="E27" s="14">
        <f>SAMFT!B8</f>
        <v>250</v>
      </c>
      <c r="F27" s="53">
        <f t="shared" si="0"/>
        <v>0</v>
      </c>
      <c r="G27" s="14"/>
      <c r="H27" s="47">
        <v>42640</v>
      </c>
      <c r="I27" s="47">
        <v>42675</v>
      </c>
      <c r="J27" s="47">
        <v>42667</v>
      </c>
    </row>
    <row r="28" spans="1:10" x14ac:dyDescent="0.25">
      <c r="A28" s="13" t="s">
        <v>33</v>
      </c>
      <c r="B28" s="14">
        <v>2625</v>
      </c>
      <c r="C28" s="14">
        <f>'SA-TIEHH'!B6</f>
        <v>463.38</v>
      </c>
      <c r="D28" s="20">
        <f>'SA-TIEHH'!B7</f>
        <v>0</v>
      </c>
      <c r="E28" s="14">
        <f>'SA-TIEHH'!B8</f>
        <v>3088.38</v>
      </c>
      <c r="F28" s="53">
        <f t="shared" si="0"/>
        <v>0</v>
      </c>
      <c r="G28" s="14" t="s">
        <v>58</v>
      </c>
      <c r="H28" s="47">
        <v>42602</v>
      </c>
      <c r="I28" s="47">
        <v>42501</v>
      </c>
      <c r="J28" s="47">
        <v>42621</v>
      </c>
    </row>
    <row r="29" spans="1:10" x14ac:dyDescent="0.25">
      <c r="A29" s="13" t="s">
        <v>22</v>
      </c>
      <c r="B29" s="14">
        <v>2500</v>
      </c>
      <c r="C29" s="14">
        <f>SCAMS!B6</f>
        <v>0</v>
      </c>
      <c r="D29" s="20">
        <f>SCAMS!B7</f>
        <v>0</v>
      </c>
      <c r="E29" s="14">
        <f>SCAMS!B8</f>
        <v>2436.17</v>
      </c>
      <c r="F29" s="14">
        <f t="shared" si="0"/>
        <v>63.829999999999927</v>
      </c>
      <c r="G29" s="14" t="s">
        <v>59</v>
      </c>
      <c r="H29" s="47">
        <v>42611</v>
      </c>
      <c r="I29" s="47">
        <v>42656</v>
      </c>
      <c r="J29" s="47">
        <v>42622</v>
      </c>
    </row>
    <row r="30" spans="1:10" x14ac:dyDescent="0.25">
      <c r="A30" s="13" t="s">
        <v>23</v>
      </c>
      <c r="B30" s="14">
        <v>1500</v>
      </c>
      <c r="C30" s="14">
        <f>ASM!B6</f>
        <v>0</v>
      </c>
      <c r="D30" s="20">
        <f>ASM!B7</f>
        <v>0</v>
      </c>
      <c r="E30" s="14">
        <f>ASM!B8</f>
        <v>1506.01</v>
      </c>
      <c r="F30" s="53">
        <f>B30+C30-D30-E30</f>
        <v>-6.0099999999999909</v>
      </c>
      <c r="G30" s="14" t="s">
        <v>60</v>
      </c>
      <c r="H30" s="47">
        <v>42633</v>
      </c>
      <c r="I30" s="47">
        <v>42628</v>
      </c>
      <c r="J30" s="47">
        <v>42667</v>
      </c>
    </row>
    <row r="31" spans="1:10" x14ac:dyDescent="0.25">
      <c r="A31" s="13" t="s">
        <v>66</v>
      </c>
      <c r="B31" s="14">
        <v>1500</v>
      </c>
      <c r="C31" s="14">
        <f>TPC!B6</f>
        <v>0</v>
      </c>
      <c r="D31" s="20">
        <f>TPC!B7</f>
        <v>0</v>
      </c>
      <c r="E31" s="14">
        <f>TPC!B8</f>
        <v>1395.9</v>
      </c>
      <c r="F31" s="14">
        <f>B31+C31-D31-E31</f>
        <v>104.09999999999991</v>
      </c>
      <c r="G31" s="14" t="s">
        <v>342</v>
      </c>
      <c r="H31" s="47">
        <v>42633</v>
      </c>
      <c r="I31" s="47">
        <v>42628</v>
      </c>
      <c r="J31" s="47">
        <v>42622</v>
      </c>
    </row>
    <row r="32" spans="1:10" x14ac:dyDescent="0.25">
      <c r="A32" s="13" t="s">
        <v>24</v>
      </c>
      <c r="B32" s="14"/>
      <c r="C32" s="14">
        <f>Misc!B6</f>
        <v>0</v>
      </c>
      <c r="D32" s="20"/>
      <c r="E32" s="14">
        <f>Misc!B7</f>
        <v>500</v>
      </c>
      <c r="F32" s="14">
        <f>B32+C32-E32</f>
        <v>-500</v>
      </c>
      <c r="G32" s="14"/>
      <c r="H32" s="47"/>
      <c r="I32" s="47"/>
      <c r="J32" s="47"/>
    </row>
    <row r="33" spans="1:10" x14ac:dyDescent="0.25">
      <c r="A33" s="13" t="s">
        <v>25</v>
      </c>
      <c r="B33" s="14">
        <f>70000-B35</f>
        <v>-1775</v>
      </c>
      <c r="C33" s="14">
        <f>Cont!B6</f>
        <v>0</v>
      </c>
      <c r="D33" s="20"/>
      <c r="E33" s="14">
        <f>Cont!B7</f>
        <v>3622.07</v>
      </c>
      <c r="F33" s="14">
        <f>B33+C33-E33</f>
        <v>-5397.07</v>
      </c>
      <c r="G33" s="14"/>
      <c r="H33" s="47"/>
      <c r="I33" s="47"/>
      <c r="J33" s="47"/>
    </row>
    <row r="35" spans="1:10" s="30" customFormat="1" x14ac:dyDescent="0.25">
      <c r="A35" s="30" t="s">
        <v>26</v>
      </c>
      <c r="B35" s="31">
        <f>SUM(B4:B31)</f>
        <v>71775</v>
      </c>
      <c r="C35" s="31"/>
      <c r="D35" s="34">
        <f>SUM(D4:D31)</f>
        <v>399.96</v>
      </c>
      <c r="E35" s="31">
        <f>SUM(E4:E31)</f>
        <v>67497.713999999993</v>
      </c>
      <c r="F35" s="31">
        <f>SUM(F4:F31)</f>
        <v>7197.395999999997</v>
      </c>
      <c r="G35" s="31"/>
      <c r="H35" s="50"/>
      <c r="I35" s="50"/>
      <c r="J35" s="50"/>
    </row>
    <row r="36" spans="1:10" x14ac:dyDescent="0.25">
      <c r="H36" s="49"/>
      <c r="I36" s="49"/>
      <c r="J36" s="49"/>
    </row>
    <row r="38" spans="1:10" x14ac:dyDescent="0.25">
      <c r="A38" s="40" t="s">
        <v>70</v>
      </c>
      <c r="C38" s="8" t="s">
        <v>336</v>
      </c>
    </row>
    <row r="39" spans="1:10" x14ac:dyDescent="0.25">
      <c r="A39" s="25" t="s">
        <v>71</v>
      </c>
    </row>
    <row r="40" spans="1:10" x14ac:dyDescent="0.25">
      <c r="A40" s="41" t="s">
        <v>72</v>
      </c>
    </row>
    <row r="41" spans="1:10" x14ac:dyDescent="0.25">
      <c r="A41" s="42" t="s">
        <v>73</v>
      </c>
    </row>
  </sheetData>
  <mergeCells count="1">
    <mergeCell ref="D1:F1"/>
  </mergeCells>
  <hyperlinks>
    <hyperlink ref="A4" location="AECGO!A1" display="Agricultural Education &amp; Communication Graduate Organization"/>
    <hyperlink ref="A7" location="ANRS!A1" display="Association for Natural Resource Scientists"/>
    <hyperlink ref="A6" location="TTUAB!A1" display="Association of Biologists"/>
    <hyperlink ref="A8" location="BGSA!A1" display="Black Graduate Student Association"/>
    <hyperlink ref="A25" location="Red2Black!A1" display="Red to Black"/>
    <hyperlink ref="A11" location="CGSO!A1" display="Chemistry Graduate Student Organization"/>
    <hyperlink ref="A12" location="CPGSC!A1" display="Clinical Psychology Graduate Student Council"/>
    <hyperlink ref="A31" location="TPC!A1" display="Tech Print Club"/>
    <hyperlink ref="A13" location="GCC!A1" display="Graduate Clay Club"/>
    <hyperlink ref="A16" location="GOCPS!A1" display="Graduate Organization of Counseling Psychology Students"/>
    <hyperlink ref="A17" location="HGSO!A1" display="History Graduate Student Organization"/>
    <hyperlink ref="A18" location="'HDFS-GSA'!A1" display="Human Development and Family Studies Graduate Student Association"/>
    <hyperlink ref="A19" location="HFES!A1" display="Human Factors and Ergonomics Society"/>
    <hyperlink ref="A20" location="LESETAC!A1" display="Llano Estacado Student Chapter of the Society of Environmental Toxicology and Chemistry"/>
    <hyperlink ref="A21" location="MHSA!A1" display="Museum and Heritage Students Association"/>
    <hyperlink ref="A27" location="SAMFT!A1" display="Student Association of Marriage &amp; Family Therapy"/>
    <hyperlink ref="A24" location="RGA!A1" display="Rawls Graduate Association"/>
    <hyperlink ref="A28" location="'SA-TIEHH'!A1" display="Student Association of the Institute of Environmenta and Human Health"/>
    <hyperlink ref="A29" location="SCAMS!A1" display="Student Chapter of the American Meteorological Society at TTU"/>
    <hyperlink ref="A30" location="ASM!A1" display="Tech American Society for Microbiology"/>
    <hyperlink ref="A32" location="Misc!A1" display="Miscellaneous Funding"/>
    <hyperlink ref="A33" location="Cont!A1" display="Contingency Funding"/>
    <hyperlink ref="A5" location="ARMA!A1" display="American Rock Mechanics Association"/>
    <hyperlink ref="A9" location="CEHLC!A1" display="Cefiro Enlace Hispano Literario y Cultural"/>
    <hyperlink ref="A10" location="CEGSA!A1" display="Chemical Engineering Graduate Student Association"/>
    <hyperlink ref="A26" location="SPWLA!A1" display="Society of Petrophysicists &amp; Well Log Analysts"/>
    <hyperlink ref="A22" location="PGSC!A1" display="Philosophy Graduate Student Council"/>
    <hyperlink ref="A14" location="GES!A1" display="Graduate English Society"/>
    <hyperlink ref="A15" location="GNO!A1" display="Graduate Nutrition Organization"/>
    <hyperlink ref="A23" location="PAGA!A1" display="Public Administration Graduate Association"/>
  </hyperlinks>
  <pageMargins left="0.75" right="0.75" top="1" bottom="1" header="0.5" footer="0.5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10" t="s">
        <v>13</v>
      </c>
    </row>
    <row r="5" spans="1:3" x14ac:dyDescent="0.25">
      <c r="A5" s="3" t="s">
        <v>28</v>
      </c>
      <c r="B5" s="2">
        <f>'Total Orgs'!B12</f>
        <v>1600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SUM(B12:B121)</f>
        <v>1520.45</v>
      </c>
    </row>
    <row r="9" spans="1:3" x14ac:dyDescent="0.25">
      <c r="A9" s="3" t="s">
        <v>29</v>
      </c>
      <c r="B9" s="2">
        <f>B5+B6-B8</f>
        <v>79.549999999999955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42961</v>
      </c>
      <c r="B12" s="2">
        <v>1520.45</v>
      </c>
      <c r="C12" t="s">
        <v>340</v>
      </c>
    </row>
    <row r="13" spans="1:3" x14ac:dyDescent="0.25">
      <c r="C13" t="s">
        <v>85</v>
      </c>
    </row>
    <row r="14" spans="1:3" x14ac:dyDescent="0.25">
      <c r="C14" t="s">
        <v>341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C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14</v>
      </c>
    </row>
    <row r="5" spans="1:3" x14ac:dyDescent="0.25">
      <c r="A5" s="3" t="s">
        <v>28</v>
      </c>
      <c r="B5" s="2">
        <f>'Total Orgs'!B13</f>
        <v>4000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SUM(B12:B121)</f>
        <v>4000</v>
      </c>
    </row>
    <row r="9" spans="1:3" x14ac:dyDescent="0.25">
      <c r="A9" s="3" t="s">
        <v>29</v>
      </c>
      <c r="B9" s="2">
        <f>B5+B6-B8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42803</v>
      </c>
      <c r="B12" s="2">
        <v>4000</v>
      </c>
      <c r="C12" t="s">
        <v>180</v>
      </c>
    </row>
    <row r="13" spans="1:3" x14ac:dyDescent="0.25">
      <c r="C13" t="s">
        <v>181</v>
      </c>
    </row>
    <row r="14" spans="1:3" x14ac:dyDescent="0.25">
      <c r="C14" t="s">
        <v>182</v>
      </c>
    </row>
    <row r="15" spans="1:3" x14ac:dyDescent="0.25">
      <c r="C15" t="s">
        <v>183</v>
      </c>
    </row>
    <row r="16" spans="1:3" x14ac:dyDescent="0.25">
      <c r="C16" t="s">
        <v>239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8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27</v>
      </c>
      <c r="B1" s="2"/>
      <c r="C1" t="str">
        <f>'Total Orgs'!A1</f>
        <v>Budget 2016-17</v>
      </c>
    </row>
    <row r="2" spans="1:3" x14ac:dyDescent="0.25">
      <c r="A2" s="3"/>
      <c r="B2" s="2"/>
    </row>
    <row r="3" spans="1:3" x14ac:dyDescent="0.25">
      <c r="A3" s="4" t="s">
        <v>77</v>
      </c>
      <c r="B3" s="2"/>
    </row>
    <row r="4" spans="1:3" x14ac:dyDescent="0.25">
      <c r="A4" s="3"/>
      <c r="B4" s="2"/>
    </row>
    <row r="5" spans="1:3" x14ac:dyDescent="0.25">
      <c r="A5" s="3" t="s">
        <v>28</v>
      </c>
      <c r="B5" s="2">
        <f>'Total Orgs'!B14</f>
        <v>500</v>
      </c>
    </row>
    <row r="6" spans="1:3" x14ac:dyDescent="0.25">
      <c r="A6" s="3" t="s">
        <v>2</v>
      </c>
      <c r="B6" s="2"/>
    </row>
    <row r="7" spans="1:3" x14ac:dyDescent="0.25">
      <c r="A7" s="3" t="s">
        <v>61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29</v>
      </c>
      <c r="B9" s="2">
        <f>B5+B6+B7-B8</f>
        <v>500</v>
      </c>
    </row>
    <row r="10" spans="1:3" x14ac:dyDescent="0.25">
      <c r="A10" s="3"/>
      <c r="B10" s="2"/>
    </row>
    <row r="11" spans="1:3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/>
    </row>
    <row r="15" spans="1:3" x14ac:dyDescent="0.25">
      <c r="A15" s="3"/>
    </row>
    <row r="18" spans="1:1" x14ac:dyDescent="0.25">
      <c r="A18" s="3"/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7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64</v>
      </c>
    </row>
    <row r="5" spans="1:3" x14ac:dyDescent="0.25">
      <c r="A5" s="3" t="s">
        <v>28</v>
      </c>
      <c r="B5" s="2">
        <f>'Total Orgs'!B15</f>
        <v>450</v>
      </c>
    </row>
    <row r="6" spans="1:3" x14ac:dyDescent="0.25">
      <c r="A6" s="3" t="s">
        <v>2</v>
      </c>
      <c r="B6" s="2">
        <v>112.5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SUM(B12:B124)</f>
        <v>562.5</v>
      </c>
    </row>
    <row r="9" spans="1:3" x14ac:dyDescent="0.25">
      <c r="A9" s="3" t="s">
        <v>29</v>
      </c>
      <c r="B9" s="2">
        <f>B5+B6-B8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s="36" customFormat="1" x14ac:dyDescent="0.25">
      <c r="A12" s="38">
        <v>42629</v>
      </c>
      <c r="B12" s="39">
        <v>25</v>
      </c>
      <c r="C12" s="37" t="s">
        <v>82</v>
      </c>
    </row>
    <row r="13" spans="1:3" s="36" customFormat="1" x14ac:dyDescent="0.25">
      <c r="A13" s="38"/>
      <c r="B13" s="39"/>
      <c r="C13" s="37" t="s">
        <v>83</v>
      </c>
    </row>
    <row r="14" spans="1:3" s="36" customFormat="1" x14ac:dyDescent="0.25">
      <c r="A14" s="38">
        <v>42636</v>
      </c>
      <c r="B14" s="39">
        <v>77.64</v>
      </c>
      <c r="C14" s="37" t="s">
        <v>84</v>
      </c>
    </row>
    <row r="15" spans="1:3" x14ac:dyDescent="0.25">
      <c r="C15" s="37" t="s">
        <v>85</v>
      </c>
    </row>
    <row r="16" spans="1:3" x14ac:dyDescent="0.25">
      <c r="C16" s="37" t="s">
        <v>86</v>
      </c>
    </row>
    <row r="17" spans="1:3" x14ac:dyDescent="0.25">
      <c r="A17" s="3">
        <v>42696</v>
      </c>
      <c r="B17" s="2">
        <v>77.97</v>
      </c>
      <c r="C17" s="37" t="s">
        <v>125</v>
      </c>
    </row>
    <row r="18" spans="1:3" x14ac:dyDescent="0.25">
      <c r="C18" s="37" t="s">
        <v>85</v>
      </c>
    </row>
    <row r="19" spans="1:3" x14ac:dyDescent="0.25">
      <c r="C19" s="37" t="s">
        <v>126</v>
      </c>
    </row>
    <row r="20" spans="1:3" x14ac:dyDescent="0.25">
      <c r="A20" s="3">
        <v>42782</v>
      </c>
      <c r="B20" s="2">
        <v>269.39</v>
      </c>
      <c r="C20" s="37" t="s">
        <v>82</v>
      </c>
    </row>
    <row r="21" spans="1:3" x14ac:dyDescent="0.25">
      <c r="C21" s="37" t="s">
        <v>83</v>
      </c>
    </row>
    <row r="22" spans="1:3" ht="31.5" x14ac:dyDescent="0.25">
      <c r="C22" s="52" t="s">
        <v>164</v>
      </c>
    </row>
    <row r="23" spans="1:3" x14ac:dyDescent="0.25">
      <c r="A23" s="3">
        <v>42794</v>
      </c>
      <c r="B23" s="2">
        <v>112.5</v>
      </c>
      <c r="C23" s="37" t="s">
        <v>167</v>
      </c>
    </row>
    <row r="24" spans="1:3" x14ac:dyDescent="0.25">
      <c r="C24" s="37" t="s">
        <v>168</v>
      </c>
    </row>
    <row r="25" spans="1:3" x14ac:dyDescent="0.25">
      <c r="C25" s="37" t="s">
        <v>169</v>
      </c>
    </row>
    <row r="26" spans="1:3" x14ac:dyDescent="0.25">
      <c r="C26" s="37" t="s">
        <v>170</v>
      </c>
    </row>
    <row r="27" spans="1:3" x14ac:dyDescent="0.25">
      <c r="C27" s="37" t="s">
        <v>262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15</v>
      </c>
    </row>
    <row r="5" spans="1:3" x14ac:dyDescent="0.25">
      <c r="A5" s="3" t="s">
        <v>28</v>
      </c>
      <c r="B5" s="2">
        <f>'Total Orgs'!B16</f>
        <v>1200</v>
      </c>
    </row>
    <row r="6" spans="1:3" x14ac:dyDescent="0.25">
      <c r="A6" s="3" t="s">
        <v>2</v>
      </c>
    </row>
    <row r="7" spans="1:3" x14ac:dyDescent="0.25">
      <c r="A7" s="3" t="s">
        <v>61</v>
      </c>
      <c r="B7" s="2">
        <v>399.96</v>
      </c>
      <c r="C7" t="s">
        <v>124</v>
      </c>
    </row>
    <row r="8" spans="1:3" x14ac:dyDescent="0.25">
      <c r="A8" s="3" t="s">
        <v>3</v>
      </c>
      <c r="B8" s="2">
        <f>SUM(B12:B121)</f>
        <v>800.04</v>
      </c>
    </row>
    <row r="9" spans="1:3" x14ac:dyDescent="0.25">
      <c r="A9" s="3" t="s">
        <v>29</v>
      </c>
      <c r="B9" s="2">
        <f>B5+B6-B7-B8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42951</v>
      </c>
      <c r="B12" s="2">
        <v>800.04</v>
      </c>
      <c r="C12" t="s">
        <v>321</v>
      </c>
    </row>
    <row r="13" spans="1:3" x14ac:dyDescent="0.25">
      <c r="C13" t="s">
        <v>85</v>
      </c>
    </row>
    <row r="14" spans="1:3" x14ac:dyDescent="0.25">
      <c r="C14" t="s">
        <v>322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16</v>
      </c>
    </row>
    <row r="5" spans="1:3" x14ac:dyDescent="0.25">
      <c r="A5" s="3" t="s">
        <v>28</v>
      </c>
      <c r="B5" s="2">
        <f>'Total Orgs'!B17</f>
        <v>1500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SUM(B12:B122)</f>
        <v>1545.9900000000002</v>
      </c>
    </row>
    <row r="9" spans="1:3" x14ac:dyDescent="0.25">
      <c r="A9" s="3" t="s">
        <v>29</v>
      </c>
      <c r="B9" s="2">
        <f>B5+B6-B8</f>
        <v>-45.990000000000236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42765</v>
      </c>
      <c r="B12" s="2">
        <v>194.74</v>
      </c>
      <c r="C12" t="s">
        <v>144</v>
      </c>
    </row>
    <row r="13" spans="1:3" x14ac:dyDescent="0.25">
      <c r="C13" t="s">
        <v>85</v>
      </c>
    </row>
    <row r="14" spans="1:3" x14ac:dyDescent="0.25">
      <c r="C14" t="s">
        <v>134</v>
      </c>
    </row>
    <row r="15" spans="1:3" s="18" customFormat="1" x14ac:dyDescent="0.25">
      <c r="A15" s="16">
        <v>42773</v>
      </c>
      <c r="B15" s="15">
        <v>546.6</v>
      </c>
      <c r="C15" s="17" t="s">
        <v>145</v>
      </c>
    </row>
    <row r="16" spans="1:3" x14ac:dyDescent="0.25">
      <c r="C16" t="s">
        <v>85</v>
      </c>
    </row>
    <row r="17" spans="1:3" x14ac:dyDescent="0.25">
      <c r="C17" t="s">
        <v>143</v>
      </c>
    </row>
    <row r="18" spans="1:3" x14ac:dyDescent="0.25">
      <c r="A18" s="3">
        <v>42773</v>
      </c>
      <c r="B18" s="2">
        <v>500</v>
      </c>
      <c r="C18" t="s">
        <v>146</v>
      </c>
    </row>
    <row r="19" spans="1:3" x14ac:dyDescent="0.25">
      <c r="C19" t="s">
        <v>85</v>
      </c>
    </row>
    <row r="20" spans="1:3" x14ac:dyDescent="0.25">
      <c r="C20" t="s">
        <v>147</v>
      </c>
    </row>
    <row r="21" spans="1:3" x14ac:dyDescent="0.25">
      <c r="A21" s="3">
        <v>42948</v>
      </c>
      <c r="B21" s="2">
        <v>304.64999999999998</v>
      </c>
      <c r="C21" t="s">
        <v>132</v>
      </c>
    </row>
    <row r="22" spans="1:3" x14ac:dyDescent="0.25">
      <c r="C22" t="s">
        <v>85</v>
      </c>
    </row>
    <row r="23" spans="1:3" x14ac:dyDescent="0.25">
      <c r="C23" t="s">
        <v>311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00000"/>
  </sheetPr>
  <dimension ref="A1:C1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17</v>
      </c>
    </row>
    <row r="5" spans="1:3" x14ac:dyDescent="0.25">
      <c r="A5" s="3" t="s">
        <v>28</v>
      </c>
      <c r="B5" s="2">
        <f>'Total Orgs'!B18</f>
        <v>1500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SUM(B12:B121)</f>
        <v>1510.04</v>
      </c>
    </row>
    <row r="9" spans="1:3" x14ac:dyDescent="0.25">
      <c r="A9" s="3" t="s">
        <v>29</v>
      </c>
      <c r="B9" s="2">
        <f>B5+B6-B8</f>
        <v>-10.039999999999964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s="18" customFormat="1" x14ac:dyDescent="0.25">
      <c r="A12" s="16">
        <v>42958</v>
      </c>
      <c r="B12" s="15">
        <v>665.5</v>
      </c>
      <c r="C12" s="17" t="s">
        <v>337</v>
      </c>
    </row>
    <row r="13" spans="1:3" x14ac:dyDescent="0.25">
      <c r="C13" t="s">
        <v>85</v>
      </c>
    </row>
    <row r="14" spans="1:3" x14ac:dyDescent="0.25">
      <c r="C14" t="s">
        <v>338</v>
      </c>
    </row>
    <row r="15" spans="1:3" x14ac:dyDescent="0.25">
      <c r="A15" s="3">
        <v>42958</v>
      </c>
      <c r="B15" s="2">
        <v>844.54</v>
      </c>
      <c r="C15" t="s">
        <v>132</v>
      </c>
    </row>
    <row r="16" spans="1:3" x14ac:dyDescent="0.25">
      <c r="C16" t="s">
        <v>85</v>
      </c>
    </row>
    <row r="17" spans="3:3" x14ac:dyDescent="0.25">
      <c r="C17" t="s">
        <v>339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1"/>
  </sheetPr>
  <dimension ref="A1:C2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18</v>
      </c>
    </row>
    <row r="5" spans="1:3" x14ac:dyDescent="0.25">
      <c r="A5" s="3" t="s">
        <v>28</v>
      </c>
      <c r="B5" s="2">
        <f>'Total Orgs'!B19</f>
        <v>4000</v>
      </c>
    </row>
    <row r="6" spans="1:3" x14ac:dyDescent="0.25">
      <c r="A6" s="3" t="s">
        <v>2</v>
      </c>
      <c r="B6" s="2">
        <v>500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SUM(B12:B124)</f>
        <v>4240.08</v>
      </c>
    </row>
    <row r="9" spans="1:3" x14ac:dyDescent="0.25">
      <c r="A9" s="3" t="s">
        <v>29</v>
      </c>
      <c r="B9" s="2">
        <f>B5+B6-B8</f>
        <v>259.92000000000007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42824</v>
      </c>
      <c r="B12" s="2">
        <v>235</v>
      </c>
      <c r="C12" t="s">
        <v>224</v>
      </c>
    </row>
    <row r="13" spans="1:3" x14ac:dyDescent="0.25">
      <c r="C13" t="s">
        <v>85</v>
      </c>
    </row>
    <row r="14" spans="1:3" x14ac:dyDescent="0.25">
      <c r="C14" t="s">
        <v>225</v>
      </c>
    </row>
    <row r="15" spans="1:3" x14ac:dyDescent="0.25">
      <c r="A15" s="3">
        <v>42860</v>
      </c>
      <c r="C15" t="s">
        <v>258</v>
      </c>
    </row>
    <row r="16" spans="1:3" x14ac:dyDescent="0.25">
      <c r="C16" t="s">
        <v>259</v>
      </c>
    </row>
    <row r="17" spans="1:3" x14ac:dyDescent="0.25">
      <c r="C17" t="s">
        <v>260</v>
      </c>
    </row>
    <row r="18" spans="1:3" x14ac:dyDescent="0.25">
      <c r="C18" t="s">
        <v>261</v>
      </c>
    </row>
    <row r="19" spans="1:3" x14ac:dyDescent="0.25">
      <c r="A19" s="3">
        <v>42912</v>
      </c>
      <c r="B19" s="2">
        <v>3435.7</v>
      </c>
      <c r="C19" t="s">
        <v>121</v>
      </c>
    </row>
    <row r="20" spans="1:3" x14ac:dyDescent="0.25">
      <c r="A20" s="3">
        <v>42877</v>
      </c>
      <c r="C20" t="s">
        <v>258</v>
      </c>
    </row>
    <row r="21" spans="1:3" x14ac:dyDescent="0.25">
      <c r="C21" t="s">
        <v>281</v>
      </c>
    </row>
    <row r="22" spans="1:3" x14ac:dyDescent="0.25">
      <c r="C22" t="s">
        <v>282</v>
      </c>
    </row>
    <row r="23" spans="1:3" x14ac:dyDescent="0.25">
      <c r="C23" t="s">
        <v>283</v>
      </c>
    </row>
    <row r="24" spans="1:3" x14ac:dyDescent="0.25">
      <c r="A24" s="3">
        <v>42912</v>
      </c>
      <c r="B24" s="2">
        <v>569.38</v>
      </c>
      <c r="C24" t="s">
        <v>121</v>
      </c>
    </row>
    <row r="26" spans="1:3" s="9" customFormat="1" x14ac:dyDescent="0.25">
      <c r="A26" s="12"/>
      <c r="B26" s="8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0000"/>
  </sheetPr>
  <dimension ref="A1:F4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19</v>
      </c>
    </row>
    <row r="5" spans="1:3" x14ac:dyDescent="0.25">
      <c r="A5" s="3" t="s">
        <v>28</v>
      </c>
      <c r="B5" s="2">
        <f>'Total Orgs'!B20</f>
        <v>1600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SUM(B12:B124)</f>
        <v>1599.33</v>
      </c>
    </row>
    <row r="9" spans="1:3" x14ac:dyDescent="0.25">
      <c r="A9" s="3" t="s">
        <v>29</v>
      </c>
      <c r="B9" s="2">
        <f>B5+B6-B8</f>
        <v>0.67000000000007276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s="18" customFormat="1" x14ac:dyDescent="0.25">
      <c r="A12" s="16">
        <v>42773</v>
      </c>
      <c r="B12" s="15">
        <v>97.37</v>
      </c>
      <c r="C12" s="17" t="s">
        <v>148</v>
      </c>
    </row>
    <row r="13" spans="1:3" x14ac:dyDescent="0.25">
      <c r="C13" t="s">
        <v>85</v>
      </c>
    </row>
    <row r="14" spans="1:3" x14ac:dyDescent="0.25">
      <c r="C14" t="s">
        <v>149</v>
      </c>
    </row>
    <row r="15" spans="1:3" x14ac:dyDescent="0.25">
      <c r="A15" s="3">
        <v>42795</v>
      </c>
      <c r="B15" s="2">
        <v>-91.37</v>
      </c>
      <c r="C15" t="s">
        <v>171</v>
      </c>
    </row>
    <row r="16" spans="1:3" x14ac:dyDescent="0.25">
      <c r="A16" s="3">
        <v>42773</v>
      </c>
      <c r="B16" s="2">
        <v>611.79999999999995</v>
      </c>
      <c r="C16" t="s">
        <v>150</v>
      </c>
    </row>
    <row r="17" spans="1:6" x14ac:dyDescent="0.25">
      <c r="C17" t="s">
        <v>85</v>
      </c>
    </row>
    <row r="18" spans="1:6" x14ac:dyDescent="0.25">
      <c r="C18" t="s">
        <v>151</v>
      </c>
    </row>
    <row r="19" spans="1:6" x14ac:dyDescent="0.25">
      <c r="A19" s="3">
        <v>42795</v>
      </c>
      <c r="B19" s="2">
        <v>-611.79999999999995</v>
      </c>
      <c r="C19" t="s">
        <v>171</v>
      </c>
    </row>
    <row r="20" spans="1:6" x14ac:dyDescent="0.25">
      <c r="A20" s="3">
        <v>42832</v>
      </c>
      <c r="C20" t="s">
        <v>240</v>
      </c>
    </row>
    <row r="21" spans="1:6" s="18" customFormat="1" ht="31.5" x14ac:dyDescent="0.25">
      <c r="A21" s="16">
        <v>42832</v>
      </c>
      <c r="B21" s="15">
        <v>997.94</v>
      </c>
      <c r="C21" s="17" t="s">
        <v>241</v>
      </c>
    </row>
    <row r="22" spans="1:6" x14ac:dyDescent="0.25">
      <c r="C22" t="s">
        <v>242</v>
      </c>
    </row>
    <row r="23" spans="1:6" x14ac:dyDescent="0.25">
      <c r="C23" t="s">
        <v>243</v>
      </c>
    </row>
    <row r="24" spans="1:6" x14ac:dyDescent="0.25">
      <c r="C24" t="s">
        <v>244</v>
      </c>
    </row>
    <row r="25" spans="1:6" x14ac:dyDescent="0.25">
      <c r="C25" t="s">
        <v>268</v>
      </c>
    </row>
    <row r="26" spans="1:6" s="18" customFormat="1" ht="31.5" x14ac:dyDescent="0.25">
      <c r="A26" s="16">
        <v>42863</v>
      </c>
      <c r="B26" s="15">
        <v>298</v>
      </c>
      <c r="C26" s="17" t="s">
        <v>263</v>
      </c>
      <c r="D26" s="58" t="s">
        <v>275</v>
      </c>
      <c r="E26" s="58"/>
      <c r="F26" s="58"/>
    </row>
    <row r="27" spans="1:6" x14ac:dyDescent="0.25">
      <c r="C27" t="s">
        <v>264</v>
      </c>
    </row>
    <row r="28" spans="1:6" x14ac:dyDescent="0.25">
      <c r="C28" t="s">
        <v>265</v>
      </c>
    </row>
    <row r="29" spans="1:6" x14ac:dyDescent="0.25">
      <c r="C29" t="s">
        <v>266</v>
      </c>
    </row>
    <row r="30" spans="1:6" x14ac:dyDescent="0.25">
      <c r="A30" s="3">
        <v>42871</v>
      </c>
      <c r="C30" t="s">
        <v>270</v>
      </c>
      <c r="D30" s="25" t="s">
        <v>275</v>
      </c>
      <c r="E30" s="25"/>
      <c r="F30" s="25"/>
    </row>
    <row r="31" spans="1:6" ht="47.25" x14ac:dyDescent="0.25">
      <c r="C31" s="57" t="s">
        <v>271</v>
      </c>
    </row>
    <row r="32" spans="1:6" x14ac:dyDescent="0.25">
      <c r="C32" t="s">
        <v>272</v>
      </c>
    </row>
    <row r="33" spans="1:3" x14ac:dyDescent="0.25">
      <c r="C33" t="s">
        <v>273</v>
      </c>
    </row>
    <row r="34" spans="1:3" x14ac:dyDescent="0.25">
      <c r="C34" t="s">
        <v>274</v>
      </c>
    </row>
    <row r="35" spans="1:3" x14ac:dyDescent="0.25">
      <c r="A35" s="3">
        <v>42892</v>
      </c>
      <c r="C35" t="s">
        <v>290</v>
      </c>
    </row>
    <row r="36" spans="1:3" x14ac:dyDescent="0.25">
      <c r="A36" s="3">
        <v>42894</v>
      </c>
      <c r="B36" s="2">
        <v>248.52</v>
      </c>
      <c r="C36" t="s">
        <v>132</v>
      </c>
    </row>
    <row r="37" spans="1:3" x14ac:dyDescent="0.25">
      <c r="C37" t="s">
        <v>85</v>
      </c>
    </row>
    <row r="38" spans="1:3" x14ac:dyDescent="0.25">
      <c r="C38" t="s">
        <v>291</v>
      </c>
    </row>
    <row r="39" spans="1:3" x14ac:dyDescent="0.25">
      <c r="A39" s="3">
        <v>42907</v>
      </c>
      <c r="B39" s="2">
        <v>48.87</v>
      </c>
      <c r="C39" t="s">
        <v>132</v>
      </c>
    </row>
    <row r="40" spans="1:3" x14ac:dyDescent="0.25">
      <c r="C40" t="s">
        <v>85</v>
      </c>
    </row>
    <row r="41" spans="1:3" x14ac:dyDescent="0.25">
      <c r="C41" t="s">
        <v>292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1"/>
  </sheetPr>
  <dimension ref="A1:C3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20</v>
      </c>
    </row>
    <row r="5" spans="1:3" x14ac:dyDescent="0.25">
      <c r="A5" s="3" t="s">
        <v>28</v>
      </c>
      <c r="B5" s="2">
        <f>'Total Orgs'!B21</f>
        <v>1850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SUM(B12:B124)</f>
        <v>1382.46</v>
      </c>
    </row>
    <row r="9" spans="1:3" x14ac:dyDescent="0.25">
      <c r="A9" s="3" t="s">
        <v>29</v>
      </c>
      <c r="B9" s="2">
        <f>B5+B6-B8</f>
        <v>467.53999999999996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s="18" customFormat="1" x14ac:dyDescent="0.25">
      <c r="A12" s="16">
        <v>42807</v>
      </c>
      <c r="B12" s="15">
        <v>300</v>
      </c>
      <c r="C12" s="17" t="s">
        <v>196</v>
      </c>
    </row>
    <row r="13" spans="1:3" x14ac:dyDescent="0.25">
      <c r="C13" s="19">
        <v>42831</v>
      </c>
    </row>
    <row r="14" spans="1:3" x14ac:dyDescent="0.25">
      <c r="C14" t="s">
        <v>197</v>
      </c>
    </row>
    <row r="15" spans="1:3" x14ac:dyDescent="0.25">
      <c r="C15" t="s">
        <v>198</v>
      </c>
    </row>
    <row r="16" spans="1:3" x14ac:dyDescent="0.25">
      <c r="C16" t="s">
        <v>250</v>
      </c>
    </row>
    <row r="17" spans="1:3" x14ac:dyDescent="0.25">
      <c r="A17" s="3">
        <v>42845</v>
      </c>
      <c r="B17" s="2">
        <v>817.97</v>
      </c>
      <c r="C17" t="s">
        <v>246</v>
      </c>
    </row>
    <row r="18" spans="1:3" x14ac:dyDescent="0.25">
      <c r="C18" t="s">
        <v>247</v>
      </c>
    </row>
    <row r="19" spans="1:3" x14ac:dyDescent="0.25">
      <c r="C19" t="s">
        <v>248</v>
      </c>
    </row>
    <row r="20" spans="1:3" x14ac:dyDescent="0.25">
      <c r="C20" t="s">
        <v>249</v>
      </c>
    </row>
    <row r="21" spans="1:3" x14ac:dyDescent="0.25">
      <c r="C21" t="s">
        <v>289</v>
      </c>
    </row>
    <row r="22" spans="1:3" x14ac:dyDescent="0.25">
      <c r="A22" s="3">
        <v>42950</v>
      </c>
      <c r="B22" s="2">
        <v>264.49</v>
      </c>
      <c r="C22" t="s">
        <v>315</v>
      </c>
    </row>
    <row r="23" spans="1:3" x14ac:dyDescent="0.25">
      <c r="C23" t="s">
        <v>85</v>
      </c>
    </row>
    <row r="24" spans="1:3" x14ac:dyDescent="0.25">
      <c r="C24" t="s">
        <v>316</v>
      </c>
    </row>
    <row r="30" spans="1:3" x14ac:dyDescent="0.25">
      <c r="C30" s="19"/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A1:C4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9</v>
      </c>
    </row>
    <row r="5" spans="1:3" x14ac:dyDescent="0.25">
      <c r="A5" s="3" t="s">
        <v>28</v>
      </c>
      <c r="B5" s="2">
        <f>'Total Orgs'!B4</f>
        <v>10000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SUM(B12:B125)</f>
        <v>6603.4400000000005</v>
      </c>
    </row>
    <row r="9" spans="1:3" x14ac:dyDescent="0.25">
      <c r="A9" s="3" t="s">
        <v>29</v>
      </c>
      <c r="B9" s="2">
        <f>B5+B6-B8</f>
        <v>3396.5599999999995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42647</v>
      </c>
      <c r="B12" s="2">
        <v>961.78</v>
      </c>
      <c r="C12" t="s">
        <v>91</v>
      </c>
    </row>
    <row r="13" spans="1:3" x14ac:dyDescent="0.25">
      <c r="C13" t="s">
        <v>92</v>
      </c>
    </row>
    <row r="14" spans="1:3" x14ac:dyDescent="0.25">
      <c r="C14" t="s">
        <v>93</v>
      </c>
    </row>
    <row r="15" spans="1:3" x14ac:dyDescent="0.25">
      <c r="C15" t="s">
        <v>94</v>
      </c>
    </row>
    <row r="16" spans="1:3" x14ac:dyDescent="0.25">
      <c r="C16" t="s">
        <v>99</v>
      </c>
    </row>
    <row r="17" spans="1:3" x14ac:dyDescent="0.25">
      <c r="A17" s="3">
        <v>42671</v>
      </c>
      <c r="C17" t="s">
        <v>119</v>
      </c>
    </row>
    <row r="18" spans="1:3" s="22" customFormat="1" x14ac:dyDescent="0.25">
      <c r="A18" s="24"/>
      <c r="B18" s="23"/>
      <c r="C18" s="21" t="s">
        <v>120</v>
      </c>
    </row>
    <row r="19" spans="1:3" s="18" customFormat="1" ht="31.5" x14ac:dyDescent="0.25">
      <c r="A19" s="16">
        <v>42765</v>
      </c>
      <c r="B19" s="15"/>
      <c r="C19" s="17" t="s">
        <v>135</v>
      </c>
    </row>
    <row r="20" spans="1:3" x14ac:dyDescent="0.25">
      <c r="C20" t="s">
        <v>136</v>
      </c>
    </row>
    <row r="21" spans="1:3" x14ac:dyDescent="0.25">
      <c r="C21" t="s">
        <v>137</v>
      </c>
    </row>
    <row r="22" spans="1:3" x14ac:dyDescent="0.25">
      <c r="C22" t="s">
        <v>138</v>
      </c>
    </row>
    <row r="23" spans="1:3" x14ac:dyDescent="0.25">
      <c r="A23" s="3">
        <v>42796</v>
      </c>
      <c r="B23" s="2">
        <v>1441.28</v>
      </c>
      <c r="C23" t="s">
        <v>121</v>
      </c>
    </row>
    <row r="24" spans="1:3" x14ac:dyDescent="0.25">
      <c r="A24" s="3">
        <v>42825</v>
      </c>
      <c r="C24" t="s">
        <v>226</v>
      </c>
    </row>
    <row r="25" spans="1:3" x14ac:dyDescent="0.25">
      <c r="C25" t="s">
        <v>227</v>
      </c>
    </row>
    <row r="26" spans="1:3" x14ac:dyDescent="0.25">
      <c r="C26" t="s">
        <v>228</v>
      </c>
    </row>
    <row r="27" spans="1:3" x14ac:dyDescent="0.25">
      <c r="C27" t="s">
        <v>229</v>
      </c>
    </row>
    <row r="28" spans="1:3" x14ac:dyDescent="0.25">
      <c r="A28" s="3">
        <v>42888</v>
      </c>
      <c r="B28" s="2">
        <v>1528.14</v>
      </c>
      <c r="C28" t="s">
        <v>121</v>
      </c>
    </row>
    <row r="29" spans="1:3" x14ac:dyDescent="0.25">
      <c r="A29" s="3">
        <v>42858</v>
      </c>
      <c r="B29" s="2">
        <v>266.26</v>
      </c>
      <c r="C29" t="s">
        <v>172</v>
      </c>
    </row>
    <row r="30" spans="1:3" x14ac:dyDescent="0.25">
      <c r="C30" t="s">
        <v>85</v>
      </c>
    </row>
    <row r="31" spans="1:3" x14ac:dyDescent="0.25">
      <c r="C31" t="s">
        <v>253</v>
      </c>
    </row>
    <row r="32" spans="1:3" x14ac:dyDescent="0.25">
      <c r="A32" s="3">
        <v>42859</v>
      </c>
      <c r="B32" s="2">
        <v>191.93</v>
      </c>
      <c r="C32" t="s">
        <v>84</v>
      </c>
    </row>
    <row r="33" spans="1:3" x14ac:dyDescent="0.25">
      <c r="C33" t="s">
        <v>85</v>
      </c>
    </row>
    <row r="34" spans="1:3" x14ac:dyDescent="0.25">
      <c r="C34" t="s">
        <v>257</v>
      </c>
    </row>
    <row r="35" spans="1:3" x14ac:dyDescent="0.25">
      <c r="A35" s="3">
        <v>42921</v>
      </c>
      <c r="B35" s="2">
        <v>622.59</v>
      </c>
      <c r="C35" t="s">
        <v>298</v>
      </c>
    </row>
    <row r="36" spans="1:3" x14ac:dyDescent="0.25">
      <c r="C36" t="s">
        <v>299</v>
      </c>
    </row>
    <row r="37" spans="1:3" x14ac:dyDescent="0.25">
      <c r="C37" t="s">
        <v>300</v>
      </c>
    </row>
    <row r="38" spans="1:3" x14ac:dyDescent="0.25">
      <c r="C38" t="s">
        <v>301</v>
      </c>
    </row>
    <row r="39" spans="1:3" x14ac:dyDescent="0.25">
      <c r="C39" t="s">
        <v>302</v>
      </c>
    </row>
    <row r="40" spans="1:3" x14ac:dyDescent="0.25">
      <c r="A40" s="3">
        <v>42944</v>
      </c>
      <c r="B40" s="2">
        <v>1250</v>
      </c>
      <c r="C40" t="s">
        <v>305</v>
      </c>
    </row>
    <row r="41" spans="1:3" x14ac:dyDescent="0.25">
      <c r="C41" t="s">
        <v>306</v>
      </c>
    </row>
    <row r="42" spans="1:3" x14ac:dyDescent="0.25">
      <c r="C42" t="s">
        <v>307</v>
      </c>
    </row>
    <row r="43" spans="1:3" x14ac:dyDescent="0.25">
      <c r="C43" t="s">
        <v>308</v>
      </c>
    </row>
    <row r="44" spans="1:3" x14ac:dyDescent="0.25">
      <c r="C44" t="s">
        <v>309</v>
      </c>
    </row>
    <row r="45" spans="1:3" x14ac:dyDescent="0.25">
      <c r="A45" s="3">
        <v>42956</v>
      </c>
      <c r="B45" s="2">
        <v>341.46</v>
      </c>
      <c r="C45" t="s">
        <v>323</v>
      </c>
    </row>
    <row r="46" spans="1:3" x14ac:dyDescent="0.25">
      <c r="C46" t="s">
        <v>324</v>
      </c>
    </row>
    <row r="47" spans="1:3" x14ac:dyDescent="0.25">
      <c r="C47" t="s">
        <v>325</v>
      </c>
    </row>
    <row r="48" spans="1:3" x14ac:dyDescent="0.25">
      <c r="C48" t="s">
        <v>326</v>
      </c>
    </row>
    <row r="49" spans="3:3" x14ac:dyDescent="0.25">
      <c r="C49" s="3" t="s">
        <v>327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9"/>
  <sheetViews>
    <sheetView workbookViewId="0"/>
  </sheetViews>
  <sheetFormatPr defaultRowHeight="15.75" x14ac:dyDescent="0.25"/>
  <cols>
    <col min="1" max="1" width="18.375" style="3" customWidth="1"/>
    <col min="3" max="3" width="36.125" customWidth="1"/>
  </cols>
  <sheetData>
    <row r="1" spans="1:3" x14ac:dyDescent="0.25">
      <c r="A1" s="7" t="s">
        <v>27</v>
      </c>
      <c r="B1" s="2"/>
    </row>
    <row r="2" spans="1:3" x14ac:dyDescent="0.25">
      <c r="B2" s="2"/>
    </row>
    <row r="3" spans="1:3" x14ac:dyDescent="0.25">
      <c r="A3" s="4" t="s">
        <v>41</v>
      </c>
      <c r="B3" s="2"/>
    </row>
    <row r="4" spans="1:3" x14ac:dyDescent="0.25">
      <c r="B4" s="2"/>
    </row>
    <row r="5" spans="1:3" x14ac:dyDescent="0.25">
      <c r="A5" s="3" t="s">
        <v>28</v>
      </c>
      <c r="B5" s="2">
        <f>'Total Orgs'!B22</f>
        <v>1100</v>
      </c>
    </row>
    <row r="6" spans="1:3" x14ac:dyDescent="0.25">
      <c r="A6" s="3" t="s">
        <v>2</v>
      </c>
      <c r="B6" s="2">
        <v>473</v>
      </c>
      <c r="C6" t="s">
        <v>193</v>
      </c>
    </row>
    <row r="7" spans="1:3" x14ac:dyDescent="0.25">
      <c r="A7" s="3" t="s">
        <v>61</v>
      </c>
      <c r="B7" s="2"/>
    </row>
    <row r="8" spans="1:3" x14ac:dyDescent="0.25">
      <c r="A8" s="3" t="s">
        <v>3</v>
      </c>
      <c r="B8" s="2">
        <f>SUM(B12:B121)</f>
        <v>1488.6</v>
      </c>
    </row>
    <row r="9" spans="1:3" x14ac:dyDescent="0.25">
      <c r="A9" s="3" t="s">
        <v>29</v>
      </c>
      <c r="B9" s="2">
        <f>B5+B6-B8</f>
        <v>84.400000000000091</v>
      </c>
    </row>
    <row r="10" spans="1:3" x14ac:dyDescent="0.25">
      <c r="B10" s="2"/>
    </row>
    <row r="11" spans="1:3" x14ac:dyDescent="0.25">
      <c r="A11" s="5" t="s">
        <v>30</v>
      </c>
      <c r="B11" s="6" t="s">
        <v>31</v>
      </c>
      <c r="C11" s="1" t="s">
        <v>32</v>
      </c>
    </row>
    <row r="12" spans="1:3" s="18" customFormat="1" ht="31.5" x14ac:dyDescent="0.25">
      <c r="A12" s="16">
        <v>42807</v>
      </c>
      <c r="C12" s="17" t="s">
        <v>195</v>
      </c>
    </row>
    <row r="13" spans="1:3" x14ac:dyDescent="0.25">
      <c r="C13" t="s">
        <v>194</v>
      </c>
    </row>
    <row r="14" spans="1:3" x14ac:dyDescent="0.25">
      <c r="A14" s="3">
        <v>42810</v>
      </c>
      <c r="B14">
        <v>500</v>
      </c>
      <c r="C14" t="s">
        <v>208</v>
      </c>
    </row>
    <row r="15" spans="1:3" s="18" customFormat="1" x14ac:dyDescent="0.25">
      <c r="A15" s="16"/>
      <c r="C15" s="17" t="s">
        <v>85</v>
      </c>
    </row>
    <row r="16" spans="1:3" x14ac:dyDescent="0.25">
      <c r="C16" t="s">
        <v>209</v>
      </c>
    </row>
    <row r="17" spans="1:3" x14ac:dyDescent="0.25">
      <c r="A17" s="3">
        <v>42816</v>
      </c>
      <c r="B17">
        <v>988.6</v>
      </c>
      <c r="C17" t="s">
        <v>213</v>
      </c>
    </row>
    <row r="18" spans="1:3" x14ac:dyDescent="0.25">
      <c r="C18" t="s">
        <v>85</v>
      </c>
    </row>
    <row r="19" spans="1:3" x14ac:dyDescent="0.25">
      <c r="C19" t="s">
        <v>214</v>
      </c>
    </row>
  </sheetData>
  <hyperlinks>
    <hyperlink ref="A1" location="'Total Orgs'!A1" display="Total Organizations"/>
  </hyperlinks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5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65</v>
      </c>
    </row>
    <row r="5" spans="1:3" x14ac:dyDescent="0.25">
      <c r="A5" s="3" t="s">
        <v>28</v>
      </c>
      <c r="B5" s="2">
        <f>'Total Orgs'!B23</f>
        <v>400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SUM(B12:B123)</f>
        <v>163.5</v>
      </c>
    </row>
    <row r="9" spans="1:3" x14ac:dyDescent="0.25">
      <c r="A9" s="3" t="s">
        <v>29</v>
      </c>
      <c r="B9" s="2">
        <f>B5+B6-B7-B8</f>
        <v>236.5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42664</v>
      </c>
      <c r="C12" t="s">
        <v>112</v>
      </c>
    </row>
    <row r="13" spans="1:3" x14ac:dyDescent="0.25">
      <c r="A13" s="3">
        <v>42717</v>
      </c>
      <c r="B13" s="2">
        <v>163.5</v>
      </c>
      <c r="C13" t="s">
        <v>128</v>
      </c>
    </row>
    <row r="14" spans="1:3" x14ac:dyDescent="0.25">
      <c r="C14" t="s">
        <v>85</v>
      </c>
    </row>
    <row r="15" spans="1:3" x14ac:dyDescent="0.25">
      <c r="C15" t="s">
        <v>129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0000"/>
  </sheetPr>
  <dimension ref="A1:C1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21</v>
      </c>
    </row>
    <row r="5" spans="1:3" x14ac:dyDescent="0.25">
      <c r="A5" s="3" t="s">
        <v>28</v>
      </c>
      <c r="B5" s="2">
        <f>'Total Orgs'!B24</f>
        <v>5000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SUM(B12:B123)</f>
        <v>3499.25</v>
      </c>
    </row>
    <row r="9" spans="1:3" x14ac:dyDescent="0.25">
      <c r="A9" s="3" t="s">
        <v>29</v>
      </c>
      <c r="B9" s="2">
        <f>B5+B6-B8</f>
        <v>1500.75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s="18" customFormat="1" x14ac:dyDescent="0.25">
      <c r="A12" s="16">
        <v>42650</v>
      </c>
      <c r="B12" s="15"/>
      <c r="C12" s="17" t="s">
        <v>95</v>
      </c>
    </row>
    <row r="13" spans="1:3" x14ac:dyDescent="0.25">
      <c r="C13" t="s">
        <v>96</v>
      </c>
    </row>
    <row r="14" spans="1:3" x14ac:dyDescent="0.25">
      <c r="C14" t="s">
        <v>97</v>
      </c>
    </row>
    <row r="15" spans="1:3" x14ac:dyDescent="0.25">
      <c r="C15" t="s">
        <v>98</v>
      </c>
    </row>
    <row r="16" spans="1:3" x14ac:dyDescent="0.25">
      <c r="A16" s="3">
        <v>42671</v>
      </c>
      <c r="B16" s="2">
        <v>3499.25</v>
      </c>
      <c r="C16" t="s">
        <v>121</v>
      </c>
    </row>
    <row r="17" spans="1:3" s="18" customFormat="1" x14ac:dyDescent="0.25">
      <c r="A17" s="16"/>
      <c r="B17" s="15"/>
      <c r="C17" s="17"/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1"/>
  </sheetPr>
  <dimension ref="A1:C7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36</v>
      </c>
    </row>
    <row r="5" spans="1:3" x14ac:dyDescent="0.25">
      <c r="A5" s="3" t="s">
        <v>28</v>
      </c>
      <c r="B5" s="2">
        <f>'Total Orgs'!B25</f>
        <v>7550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SUM(B12:B125)</f>
        <v>7491.0400000000009</v>
      </c>
    </row>
    <row r="9" spans="1:3" x14ac:dyDescent="0.25">
      <c r="A9" s="3" t="s">
        <v>29</v>
      </c>
      <c r="B9" s="2">
        <f>B5+B6-B8</f>
        <v>58.959999999999127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42660</v>
      </c>
      <c r="B12" s="2">
        <v>3685.02</v>
      </c>
      <c r="C12" t="s">
        <v>100</v>
      </c>
    </row>
    <row r="13" spans="1:3" x14ac:dyDescent="0.25">
      <c r="C13" t="s">
        <v>101</v>
      </c>
    </row>
    <row r="14" spans="1:3" x14ac:dyDescent="0.25">
      <c r="C14" t="s">
        <v>102</v>
      </c>
    </row>
    <row r="15" spans="1:3" x14ac:dyDescent="0.25">
      <c r="C15" t="s">
        <v>103</v>
      </c>
    </row>
    <row r="16" spans="1:3" x14ac:dyDescent="0.25">
      <c r="C16" t="s">
        <v>127</v>
      </c>
    </row>
    <row r="17" spans="1:3" x14ac:dyDescent="0.25">
      <c r="A17" s="3">
        <v>42690</v>
      </c>
      <c r="B17" s="2">
        <v>50.75</v>
      </c>
      <c r="C17" t="s">
        <v>82</v>
      </c>
    </row>
    <row r="18" spans="1:3" x14ac:dyDescent="0.25">
      <c r="C18" t="s">
        <v>83</v>
      </c>
    </row>
    <row r="19" spans="1:3" x14ac:dyDescent="0.25">
      <c r="A19" s="3">
        <v>42710</v>
      </c>
      <c r="B19" s="2">
        <v>6</v>
      </c>
      <c r="C19" t="s">
        <v>82</v>
      </c>
    </row>
    <row r="20" spans="1:3" x14ac:dyDescent="0.25">
      <c r="C20" t="s">
        <v>83</v>
      </c>
    </row>
    <row r="21" spans="1:3" x14ac:dyDescent="0.25">
      <c r="A21" s="3">
        <v>42748</v>
      </c>
      <c r="B21" s="2">
        <v>204.25</v>
      </c>
      <c r="C21" t="s">
        <v>132</v>
      </c>
    </row>
    <row r="22" spans="1:3" x14ac:dyDescent="0.25">
      <c r="C22" t="s">
        <v>85</v>
      </c>
    </row>
    <row r="23" spans="1:3" x14ac:dyDescent="0.25">
      <c r="C23" t="s">
        <v>133</v>
      </c>
    </row>
    <row r="24" spans="1:3" x14ac:dyDescent="0.25">
      <c r="A24" s="3">
        <v>42752</v>
      </c>
      <c r="B24" s="2">
        <v>115</v>
      </c>
      <c r="C24" t="s">
        <v>82</v>
      </c>
    </row>
    <row r="25" spans="1:3" x14ac:dyDescent="0.25">
      <c r="C25" t="s">
        <v>83</v>
      </c>
    </row>
    <row r="26" spans="1:3" x14ac:dyDescent="0.25">
      <c r="A26" s="3">
        <v>42752</v>
      </c>
      <c r="B26" s="2">
        <v>13.8</v>
      </c>
      <c r="C26" t="s">
        <v>82</v>
      </c>
    </row>
    <row r="27" spans="1:3" x14ac:dyDescent="0.25">
      <c r="C27" t="s">
        <v>83</v>
      </c>
    </row>
    <row r="28" spans="1:3" x14ac:dyDescent="0.25">
      <c r="A28" s="3">
        <v>42762</v>
      </c>
      <c r="B28" s="2">
        <v>13.8</v>
      </c>
      <c r="C28" t="s">
        <v>82</v>
      </c>
    </row>
    <row r="29" spans="1:3" x14ac:dyDescent="0.25">
      <c r="C29" t="s">
        <v>83</v>
      </c>
    </row>
    <row r="30" spans="1:3" x14ac:dyDescent="0.25">
      <c r="A30" s="3">
        <v>42762</v>
      </c>
      <c r="B30" s="2">
        <v>57.6</v>
      </c>
      <c r="C30" t="s">
        <v>82</v>
      </c>
    </row>
    <row r="31" spans="1:3" s="17" customFormat="1" x14ac:dyDescent="0.25">
      <c r="A31" s="26"/>
      <c r="B31" s="27"/>
      <c r="C31" t="s">
        <v>83</v>
      </c>
    </row>
    <row r="32" spans="1:3" x14ac:dyDescent="0.25">
      <c r="A32" s="3">
        <v>42774</v>
      </c>
      <c r="B32" s="2">
        <v>439.78</v>
      </c>
      <c r="C32" t="s">
        <v>152</v>
      </c>
    </row>
    <row r="33" spans="1:3" x14ac:dyDescent="0.25">
      <c r="C33" t="s">
        <v>153</v>
      </c>
    </row>
    <row r="34" spans="1:3" x14ac:dyDescent="0.25">
      <c r="A34" s="3">
        <v>42774</v>
      </c>
      <c r="B34" s="2">
        <v>25.8</v>
      </c>
      <c r="C34" t="s">
        <v>82</v>
      </c>
    </row>
    <row r="35" spans="1:3" x14ac:dyDescent="0.25">
      <c r="C35" t="s">
        <v>83</v>
      </c>
    </row>
    <row r="36" spans="1:3" x14ac:dyDescent="0.25">
      <c r="A36" s="3">
        <v>42787</v>
      </c>
      <c r="B36" s="2">
        <v>222</v>
      </c>
      <c r="C36" t="s">
        <v>82</v>
      </c>
    </row>
    <row r="37" spans="1:3" x14ac:dyDescent="0.25">
      <c r="C37" t="s">
        <v>83</v>
      </c>
    </row>
    <row r="38" spans="1:3" x14ac:dyDescent="0.25">
      <c r="A38" s="3">
        <v>42787</v>
      </c>
      <c r="B38" s="2">
        <v>7</v>
      </c>
      <c r="C38" t="s">
        <v>82</v>
      </c>
    </row>
    <row r="39" spans="1:3" x14ac:dyDescent="0.25">
      <c r="C39" t="s">
        <v>83</v>
      </c>
    </row>
    <row r="40" spans="1:3" x14ac:dyDescent="0.25">
      <c r="A40" s="3">
        <v>42787</v>
      </c>
      <c r="B40" s="2">
        <v>45</v>
      </c>
      <c r="C40" t="s">
        <v>82</v>
      </c>
    </row>
    <row r="41" spans="1:3" x14ac:dyDescent="0.25">
      <c r="C41" t="s">
        <v>83</v>
      </c>
    </row>
    <row r="42" spans="1:3" x14ac:dyDescent="0.25">
      <c r="A42" s="3">
        <v>42787</v>
      </c>
      <c r="B42" s="2">
        <v>80</v>
      </c>
      <c r="C42" t="s">
        <v>82</v>
      </c>
    </row>
    <row r="43" spans="1:3" x14ac:dyDescent="0.25">
      <c r="C43" t="s">
        <v>83</v>
      </c>
    </row>
    <row r="44" spans="1:3" x14ac:dyDescent="0.25">
      <c r="A44" s="3">
        <v>42787</v>
      </c>
      <c r="B44" s="2">
        <v>45</v>
      </c>
      <c r="C44" t="s">
        <v>82</v>
      </c>
    </row>
    <row r="45" spans="1:3" x14ac:dyDescent="0.25">
      <c r="C45" t="s">
        <v>83</v>
      </c>
    </row>
    <row r="46" spans="1:3" x14ac:dyDescent="0.25">
      <c r="A46" s="3">
        <v>42787</v>
      </c>
      <c r="B46" s="2">
        <v>45</v>
      </c>
      <c r="C46" t="s">
        <v>82</v>
      </c>
    </row>
    <row r="47" spans="1:3" x14ac:dyDescent="0.25">
      <c r="C47" t="s">
        <v>83</v>
      </c>
    </row>
    <row r="48" spans="1:3" x14ac:dyDescent="0.25">
      <c r="A48" s="3">
        <v>42787</v>
      </c>
      <c r="B48" s="2">
        <v>45</v>
      </c>
      <c r="C48" t="s">
        <v>82</v>
      </c>
    </row>
    <row r="49" spans="1:3" x14ac:dyDescent="0.25">
      <c r="C49" t="s">
        <v>83</v>
      </c>
    </row>
    <row r="50" spans="1:3" x14ac:dyDescent="0.25">
      <c r="A50" s="3">
        <v>42787</v>
      </c>
      <c r="B50" s="2">
        <v>62</v>
      </c>
      <c r="C50" t="s">
        <v>82</v>
      </c>
    </row>
    <row r="51" spans="1:3" x14ac:dyDescent="0.25">
      <c r="C51" t="s">
        <v>83</v>
      </c>
    </row>
    <row r="52" spans="1:3" x14ac:dyDescent="0.25">
      <c r="A52" s="3">
        <v>42787</v>
      </c>
      <c r="B52" s="2">
        <v>16.5</v>
      </c>
      <c r="C52" t="s">
        <v>82</v>
      </c>
    </row>
    <row r="53" spans="1:3" x14ac:dyDescent="0.25">
      <c r="C53" t="s">
        <v>83</v>
      </c>
    </row>
    <row r="54" spans="1:3" x14ac:dyDescent="0.25">
      <c r="A54" s="3">
        <v>42796</v>
      </c>
      <c r="B54" s="2">
        <v>162.99</v>
      </c>
      <c r="C54" t="s">
        <v>172</v>
      </c>
    </row>
    <row r="55" spans="1:3" x14ac:dyDescent="0.25">
      <c r="C55" t="s">
        <v>85</v>
      </c>
    </row>
    <row r="56" spans="1:3" x14ac:dyDescent="0.25">
      <c r="C56" t="s">
        <v>173</v>
      </c>
    </row>
    <row r="57" spans="1:3" x14ac:dyDescent="0.25">
      <c r="A57" s="3">
        <v>42797</v>
      </c>
      <c r="B57" s="2">
        <v>100</v>
      </c>
      <c r="C57" t="s">
        <v>82</v>
      </c>
    </row>
    <row r="58" spans="1:3" x14ac:dyDescent="0.25">
      <c r="C58" t="s">
        <v>83</v>
      </c>
    </row>
    <row r="59" spans="1:3" x14ac:dyDescent="0.25">
      <c r="A59" s="3">
        <v>42797</v>
      </c>
      <c r="B59" s="2">
        <v>10</v>
      </c>
      <c r="C59" t="s">
        <v>82</v>
      </c>
    </row>
    <row r="60" spans="1:3" x14ac:dyDescent="0.25">
      <c r="C60" t="s">
        <v>83</v>
      </c>
    </row>
    <row r="61" spans="1:3" x14ac:dyDescent="0.25">
      <c r="A61" s="3">
        <v>42810</v>
      </c>
      <c r="B61" s="2">
        <v>215.72</v>
      </c>
      <c r="C61" t="s">
        <v>84</v>
      </c>
    </row>
    <row r="62" spans="1:3" x14ac:dyDescent="0.25">
      <c r="C62" t="s">
        <v>85</v>
      </c>
    </row>
    <row r="63" spans="1:3" x14ac:dyDescent="0.25">
      <c r="C63" t="s">
        <v>210</v>
      </c>
    </row>
    <row r="64" spans="1:3" x14ac:dyDescent="0.25">
      <c r="A64" s="3">
        <v>42825</v>
      </c>
      <c r="B64" s="2">
        <v>60</v>
      </c>
      <c r="C64" t="s">
        <v>82</v>
      </c>
    </row>
    <row r="65" spans="1:3" x14ac:dyDescent="0.25">
      <c r="C65" t="s">
        <v>83</v>
      </c>
    </row>
    <row r="66" spans="1:3" x14ac:dyDescent="0.25">
      <c r="A66" s="3">
        <v>42825</v>
      </c>
      <c r="B66" s="2">
        <v>31.8</v>
      </c>
      <c r="C66" t="s">
        <v>82</v>
      </c>
    </row>
    <row r="67" spans="1:3" x14ac:dyDescent="0.25">
      <c r="C67" t="s">
        <v>83</v>
      </c>
    </row>
    <row r="68" spans="1:3" x14ac:dyDescent="0.25">
      <c r="A68" s="3">
        <v>42835</v>
      </c>
      <c r="B68" s="2">
        <v>29.5</v>
      </c>
      <c r="C68" t="s">
        <v>82</v>
      </c>
    </row>
    <row r="69" spans="1:3" x14ac:dyDescent="0.25">
      <c r="C69" t="s">
        <v>83</v>
      </c>
    </row>
    <row r="70" spans="1:3" x14ac:dyDescent="0.25">
      <c r="A70" s="3">
        <v>42835</v>
      </c>
      <c r="B70" s="2">
        <v>55</v>
      </c>
      <c r="C70" t="s">
        <v>82</v>
      </c>
    </row>
    <row r="71" spans="1:3" x14ac:dyDescent="0.25">
      <c r="A71" s="12"/>
      <c r="B71" s="8"/>
      <c r="C71" t="s">
        <v>83</v>
      </c>
    </row>
    <row r="72" spans="1:3" x14ac:dyDescent="0.25">
      <c r="A72" s="12">
        <v>42835</v>
      </c>
      <c r="B72" s="8">
        <v>25</v>
      </c>
      <c r="C72" t="s">
        <v>82</v>
      </c>
    </row>
    <row r="73" spans="1:3" x14ac:dyDescent="0.25">
      <c r="A73" s="12"/>
      <c r="B73" s="8"/>
      <c r="C73" t="s">
        <v>83</v>
      </c>
    </row>
    <row r="74" spans="1:3" x14ac:dyDescent="0.25">
      <c r="A74" s="12">
        <v>42866</v>
      </c>
      <c r="B74" s="8">
        <v>750</v>
      </c>
      <c r="C74" t="s">
        <v>82</v>
      </c>
    </row>
    <row r="75" spans="1:3" x14ac:dyDescent="0.25">
      <c r="C75" t="s">
        <v>83</v>
      </c>
    </row>
    <row r="76" spans="1:3" x14ac:dyDescent="0.25">
      <c r="A76" s="3">
        <v>42948</v>
      </c>
      <c r="B76" s="2">
        <v>871.73</v>
      </c>
      <c r="C76" s="9" t="s">
        <v>313</v>
      </c>
    </row>
    <row r="77" spans="1:3" x14ac:dyDescent="0.25">
      <c r="C77" s="9" t="s">
        <v>85</v>
      </c>
    </row>
    <row r="78" spans="1:3" x14ac:dyDescent="0.25">
      <c r="C78" s="9" t="s">
        <v>314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36"/>
  <sheetViews>
    <sheetView workbookViewId="0"/>
  </sheetViews>
  <sheetFormatPr defaultRowHeight="15.75" x14ac:dyDescent="0.25"/>
  <cols>
    <col min="1" max="1" width="20.75" bestFit="1" customWidth="1"/>
    <col min="2" max="2" width="12.125" customWidth="1"/>
    <col min="3" max="3" width="21.25" customWidth="1"/>
  </cols>
  <sheetData>
    <row r="1" spans="1:3" x14ac:dyDescent="0.25">
      <c r="A1" s="7" t="s">
        <v>27</v>
      </c>
      <c r="B1" s="2"/>
      <c r="C1" t="str">
        <f>'Total Orgs'!A1</f>
        <v>Budget 2016-17</v>
      </c>
    </row>
    <row r="2" spans="1:3" x14ac:dyDescent="0.25">
      <c r="A2" s="3"/>
      <c r="B2" s="2"/>
    </row>
    <row r="3" spans="1:3" x14ac:dyDescent="0.25">
      <c r="A3" s="4" t="s">
        <v>78</v>
      </c>
      <c r="B3" s="2"/>
    </row>
    <row r="4" spans="1:3" x14ac:dyDescent="0.25">
      <c r="A4" s="3"/>
      <c r="B4" s="2"/>
    </row>
    <row r="5" spans="1:3" x14ac:dyDescent="0.25">
      <c r="A5" s="3" t="s">
        <v>28</v>
      </c>
      <c r="B5" s="2">
        <f>'Total Orgs'!B26</f>
        <v>500</v>
      </c>
    </row>
    <row r="6" spans="1:3" x14ac:dyDescent="0.25">
      <c r="A6" s="3" t="s">
        <v>2</v>
      </c>
      <c r="B6" s="2"/>
    </row>
    <row r="7" spans="1:3" x14ac:dyDescent="0.25">
      <c r="A7" s="3" t="s">
        <v>61</v>
      </c>
      <c r="B7" s="2"/>
    </row>
    <row r="8" spans="1:3" x14ac:dyDescent="0.25">
      <c r="A8" s="3" t="s">
        <v>3</v>
      </c>
      <c r="B8" s="2">
        <f>SUM(B12:B121)</f>
        <v>500.00000000000006</v>
      </c>
    </row>
    <row r="9" spans="1:3" x14ac:dyDescent="0.25">
      <c r="A9" s="3" t="s">
        <v>29</v>
      </c>
      <c r="B9" s="2">
        <f>B5+B6-B8</f>
        <v>0</v>
      </c>
    </row>
    <row r="10" spans="1:3" x14ac:dyDescent="0.25">
      <c r="A10" s="3"/>
      <c r="B10" s="2"/>
    </row>
    <row r="11" spans="1:3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51">
        <v>42773</v>
      </c>
      <c r="B12">
        <v>250</v>
      </c>
      <c r="C12" t="s">
        <v>140</v>
      </c>
    </row>
    <row r="13" spans="1:3" x14ac:dyDescent="0.25">
      <c r="A13" s="51"/>
      <c r="C13" t="s">
        <v>141</v>
      </c>
    </row>
    <row r="14" spans="1:3" x14ac:dyDescent="0.25">
      <c r="A14" s="51">
        <v>42879</v>
      </c>
      <c r="B14">
        <v>155.46</v>
      </c>
      <c r="C14" t="s">
        <v>286</v>
      </c>
    </row>
    <row r="15" spans="1:3" x14ac:dyDescent="0.25">
      <c r="A15" s="51"/>
      <c r="C15" t="s">
        <v>287</v>
      </c>
    </row>
    <row r="16" spans="1:3" x14ac:dyDescent="0.25">
      <c r="A16" s="51">
        <v>42888</v>
      </c>
      <c r="B16">
        <v>94.54</v>
      </c>
      <c r="C16" t="s">
        <v>286</v>
      </c>
    </row>
    <row r="17" spans="1:3" x14ac:dyDescent="0.25">
      <c r="A17" s="51"/>
      <c r="C17" t="s">
        <v>83</v>
      </c>
    </row>
    <row r="18" spans="1:3" x14ac:dyDescent="0.25">
      <c r="A18" s="51"/>
    </row>
    <row r="19" spans="1:3" x14ac:dyDescent="0.25">
      <c r="A19" s="51"/>
    </row>
    <row r="20" spans="1:3" x14ac:dyDescent="0.25">
      <c r="A20" s="51"/>
    </row>
    <row r="21" spans="1:3" x14ac:dyDescent="0.25">
      <c r="A21" s="51"/>
    </row>
    <row r="22" spans="1:3" x14ac:dyDescent="0.25">
      <c r="A22" s="51"/>
    </row>
    <row r="23" spans="1:3" x14ac:dyDescent="0.25">
      <c r="A23" s="51"/>
    </row>
    <row r="24" spans="1:3" x14ac:dyDescent="0.25">
      <c r="A24" s="51"/>
    </row>
    <row r="25" spans="1:3" x14ac:dyDescent="0.25">
      <c r="A25" s="51"/>
    </row>
    <row r="26" spans="1:3" x14ac:dyDescent="0.25">
      <c r="A26" s="51"/>
    </row>
    <row r="27" spans="1:3" x14ac:dyDescent="0.25">
      <c r="A27" s="51"/>
    </row>
    <row r="28" spans="1:3" x14ac:dyDescent="0.25">
      <c r="A28" s="51"/>
    </row>
    <row r="29" spans="1:3" x14ac:dyDescent="0.25">
      <c r="A29" s="51"/>
    </row>
    <row r="30" spans="1:3" x14ac:dyDescent="0.25">
      <c r="A30" s="51"/>
    </row>
    <row r="31" spans="1:3" x14ac:dyDescent="0.25">
      <c r="A31" s="51"/>
    </row>
    <row r="32" spans="1:3" x14ac:dyDescent="0.25">
      <c r="A32" s="51"/>
    </row>
    <row r="33" spans="1:1" x14ac:dyDescent="0.25">
      <c r="A33" s="51"/>
    </row>
    <row r="34" spans="1:1" x14ac:dyDescent="0.25">
      <c r="A34" s="51"/>
    </row>
    <row r="35" spans="1:1" x14ac:dyDescent="0.25">
      <c r="A35" s="51"/>
    </row>
    <row r="36" spans="1:1" x14ac:dyDescent="0.25">
      <c r="A36" s="51"/>
    </row>
  </sheetData>
  <hyperlinks>
    <hyperlink ref="A1" location="'Total Orgs'!A1" display="Total Organizations"/>
  </hyperlinks>
  <pageMargins left="0.7" right="0.7" top="0.75" bottom="0.75" header="0.3" footer="0.3"/>
  <pageSetup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79</v>
      </c>
    </row>
    <row r="5" spans="1:3" x14ac:dyDescent="0.25">
      <c r="A5" s="3" t="s">
        <v>28</v>
      </c>
      <c r="B5" s="2">
        <f>'Total Orgs'!B27</f>
        <v>250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SUM(B12:B121)</f>
        <v>250</v>
      </c>
    </row>
    <row r="9" spans="1:3" x14ac:dyDescent="0.25">
      <c r="A9" s="3" t="s">
        <v>29</v>
      </c>
      <c r="B9" s="2">
        <f>B5+B6-B7-B8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42950</v>
      </c>
      <c r="B12" s="2">
        <v>250</v>
      </c>
      <c r="C12" t="s">
        <v>172</v>
      </c>
    </row>
    <row r="13" spans="1:3" x14ac:dyDescent="0.25">
      <c r="C13" t="s">
        <v>85</v>
      </c>
    </row>
    <row r="14" spans="1:3" x14ac:dyDescent="0.25">
      <c r="C14" t="s">
        <v>319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00000"/>
  </sheetPr>
  <dimension ref="A1:C2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33</v>
      </c>
    </row>
    <row r="5" spans="1:3" x14ac:dyDescent="0.25">
      <c r="A5" s="3" t="s">
        <v>28</v>
      </c>
      <c r="B5" s="2">
        <f>'Total Orgs'!B28</f>
        <v>2625</v>
      </c>
    </row>
    <row r="6" spans="1:3" x14ac:dyDescent="0.25">
      <c r="A6" s="3" t="s">
        <v>2</v>
      </c>
      <c r="B6" s="2">
        <v>463.38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SUM(B12:B119)</f>
        <v>3088.38</v>
      </c>
    </row>
    <row r="9" spans="1:3" x14ac:dyDescent="0.25">
      <c r="A9" s="3" t="s">
        <v>29</v>
      </c>
      <c r="B9" s="2">
        <f>SUM(B5+B6-B8)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42664</v>
      </c>
      <c r="B12" s="2">
        <v>1000</v>
      </c>
      <c r="C12" t="s">
        <v>113</v>
      </c>
    </row>
    <row r="13" spans="1:3" x14ac:dyDescent="0.25">
      <c r="C13" t="s">
        <v>85</v>
      </c>
    </row>
    <row r="14" spans="1:3" x14ac:dyDescent="0.25">
      <c r="C14" t="s">
        <v>114</v>
      </c>
    </row>
    <row r="15" spans="1:3" x14ac:dyDescent="0.25">
      <c r="A15" s="3">
        <v>42671</v>
      </c>
      <c r="B15" s="2">
        <v>513.17999999999995</v>
      </c>
      <c r="C15" t="s">
        <v>122</v>
      </c>
    </row>
    <row r="16" spans="1:3" x14ac:dyDescent="0.25">
      <c r="C16" t="s">
        <v>85</v>
      </c>
    </row>
    <row r="17" spans="1:3" x14ac:dyDescent="0.25">
      <c r="C17" t="s">
        <v>123</v>
      </c>
    </row>
    <row r="18" spans="1:3" x14ac:dyDescent="0.25">
      <c r="A18" s="3">
        <v>42823</v>
      </c>
      <c r="C18" t="s">
        <v>220</v>
      </c>
    </row>
    <row r="19" spans="1:3" x14ac:dyDescent="0.25">
      <c r="A19" s="3">
        <v>42816</v>
      </c>
      <c r="B19" s="2">
        <v>1575.2</v>
      </c>
      <c r="C19" t="s">
        <v>215</v>
      </c>
    </row>
    <row r="20" spans="1:3" x14ac:dyDescent="0.25">
      <c r="C20" t="s">
        <v>85</v>
      </c>
    </row>
    <row r="21" spans="1:3" x14ac:dyDescent="0.25">
      <c r="C21" t="s">
        <v>216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1"/>
  </sheetPr>
  <dimension ref="A1:C2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22</v>
      </c>
    </row>
    <row r="5" spans="1:3" x14ac:dyDescent="0.25">
      <c r="A5" s="3" t="s">
        <v>28</v>
      </c>
      <c r="B5" s="2">
        <f>'Total Orgs'!B29</f>
        <v>2500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SUM(B12:B122)</f>
        <v>2436.17</v>
      </c>
    </row>
    <row r="9" spans="1:3" x14ac:dyDescent="0.25">
      <c r="A9" s="3" t="s">
        <v>29</v>
      </c>
      <c r="B9" s="2">
        <f>SUM(B5+B6-B8)</f>
        <v>63.829999999999927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42786</v>
      </c>
      <c r="B12" s="2">
        <v>1224.27</v>
      </c>
      <c r="C12" t="s">
        <v>159</v>
      </c>
    </row>
    <row r="13" spans="1:3" x14ac:dyDescent="0.25">
      <c r="C13" t="s">
        <v>160</v>
      </c>
    </row>
    <row r="14" spans="1:3" x14ac:dyDescent="0.25">
      <c r="C14" t="s">
        <v>161</v>
      </c>
    </row>
    <row r="15" spans="1:3" x14ac:dyDescent="0.25">
      <c r="C15" t="s">
        <v>162</v>
      </c>
    </row>
    <row r="16" spans="1:3" x14ac:dyDescent="0.25">
      <c r="C16" t="s">
        <v>163</v>
      </c>
    </row>
    <row r="17" spans="1:3" x14ac:dyDescent="0.25">
      <c r="A17" s="3">
        <v>42797</v>
      </c>
      <c r="B17" s="2">
        <v>30</v>
      </c>
      <c r="C17" t="s">
        <v>82</v>
      </c>
    </row>
    <row r="18" spans="1:3" x14ac:dyDescent="0.25">
      <c r="C18" t="s">
        <v>83</v>
      </c>
    </row>
    <row r="19" spans="1:3" x14ac:dyDescent="0.25">
      <c r="A19" s="3">
        <v>42844</v>
      </c>
      <c r="B19" s="2">
        <v>533.9</v>
      </c>
      <c r="C19" t="s">
        <v>84</v>
      </c>
    </row>
    <row r="20" spans="1:3" x14ac:dyDescent="0.25">
      <c r="C20" t="s">
        <v>85</v>
      </c>
    </row>
    <row r="21" spans="1:3" x14ac:dyDescent="0.25">
      <c r="C21" t="s">
        <v>245</v>
      </c>
    </row>
    <row r="22" spans="1:3" x14ac:dyDescent="0.25">
      <c r="A22" s="3">
        <v>42914</v>
      </c>
      <c r="B22" s="2">
        <v>400</v>
      </c>
      <c r="C22" t="s">
        <v>294</v>
      </c>
    </row>
    <row r="23" spans="1:3" x14ac:dyDescent="0.25">
      <c r="C23" t="s">
        <v>295</v>
      </c>
    </row>
    <row r="24" spans="1:3" x14ac:dyDescent="0.25">
      <c r="C24" t="s">
        <v>296</v>
      </c>
    </row>
    <row r="25" spans="1:3" x14ac:dyDescent="0.25">
      <c r="C25" t="s">
        <v>297</v>
      </c>
    </row>
    <row r="26" spans="1:3" x14ac:dyDescent="0.25">
      <c r="C26" t="s">
        <v>309</v>
      </c>
    </row>
    <row r="27" spans="1:3" x14ac:dyDescent="0.25">
      <c r="A27" s="3">
        <v>42950</v>
      </c>
      <c r="B27" s="2">
        <v>248</v>
      </c>
      <c r="C27" t="s">
        <v>172</v>
      </c>
    </row>
    <row r="28" spans="1:3" x14ac:dyDescent="0.25">
      <c r="C28" t="s">
        <v>85</v>
      </c>
    </row>
    <row r="29" spans="1:3" x14ac:dyDescent="0.25">
      <c r="C29" t="s">
        <v>318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0000"/>
  </sheetPr>
  <dimension ref="A1:C2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34</v>
      </c>
    </row>
    <row r="5" spans="1:3" x14ac:dyDescent="0.25">
      <c r="A5" s="3" t="s">
        <v>28</v>
      </c>
      <c r="B5" s="2">
        <f>'Total Orgs'!B30</f>
        <v>1500</v>
      </c>
    </row>
    <row r="6" spans="1:3" x14ac:dyDescent="0.25">
      <c r="A6" s="3" t="s">
        <v>2</v>
      </c>
    </row>
    <row r="7" spans="1:3" s="18" customFormat="1" x14ac:dyDescent="0.25">
      <c r="A7" s="16" t="s">
        <v>61</v>
      </c>
      <c r="B7" s="15"/>
      <c r="C7" s="17"/>
    </row>
    <row r="8" spans="1:3" x14ac:dyDescent="0.25">
      <c r="A8" s="3" t="s">
        <v>3</v>
      </c>
      <c r="B8" s="2">
        <f>SUM(B12:B121)</f>
        <v>1506.01</v>
      </c>
    </row>
    <row r="9" spans="1:3" x14ac:dyDescent="0.25">
      <c r="A9" s="3" t="s">
        <v>29</v>
      </c>
      <c r="B9" s="2">
        <f>SUM(B5+B6+B7-B8)</f>
        <v>-6.0099999999999909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42809</v>
      </c>
      <c r="B12" s="2">
        <v>194.74</v>
      </c>
      <c r="C12" t="s">
        <v>199</v>
      </c>
    </row>
    <row r="13" spans="1:3" x14ac:dyDescent="0.25">
      <c r="C13" t="s">
        <v>85</v>
      </c>
    </row>
    <row r="14" spans="1:3" x14ac:dyDescent="0.25">
      <c r="C14" t="s">
        <v>200</v>
      </c>
    </row>
    <row r="15" spans="1:3" x14ac:dyDescent="0.25">
      <c r="A15" s="3">
        <v>42859</v>
      </c>
      <c r="B15" s="2">
        <v>220</v>
      </c>
      <c r="C15" t="s">
        <v>255</v>
      </c>
    </row>
    <row r="16" spans="1:3" x14ac:dyDescent="0.25">
      <c r="C16" t="s">
        <v>85</v>
      </c>
    </row>
    <row r="17" spans="1:3" x14ac:dyDescent="0.25">
      <c r="C17" t="s">
        <v>256</v>
      </c>
    </row>
    <row r="18" spans="1:3" x14ac:dyDescent="0.25">
      <c r="A18" s="3">
        <v>42867</v>
      </c>
      <c r="B18" s="2">
        <v>230</v>
      </c>
      <c r="C18" t="s">
        <v>255</v>
      </c>
    </row>
    <row r="19" spans="1:3" x14ac:dyDescent="0.25">
      <c r="C19" t="s">
        <v>85</v>
      </c>
    </row>
    <row r="20" spans="1:3" x14ac:dyDescent="0.25">
      <c r="C20" t="s">
        <v>267</v>
      </c>
    </row>
    <row r="21" spans="1:3" x14ac:dyDescent="0.25">
      <c r="A21" s="3">
        <v>42871</v>
      </c>
      <c r="B21" s="2">
        <v>185</v>
      </c>
      <c r="C21" t="s">
        <v>255</v>
      </c>
    </row>
    <row r="22" spans="1:3" x14ac:dyDescent="0.25">
      <c r="C22" t="s">
        <v>85</v>
      </c>
    </row>
    <row r="23" spans="1:3" x14ac:dyDescent="0.25">
      <c r="C23" t="s">
        <v>269</v>
      </c>
    </row>
    <row r="24" spans="1:3" x14ac:dyDescent="0.25">
      <c r="A24" s="3">
        <v>42879</v>
      </c>
      <c r="B24" s="2">
        <v>600</v>
      </c>
      <c r="C24" t="s">
        <v>255</v>
      </c>
    </row>
    <row r="25" spans="1:3" x14ac:dyDescent="0.25">
      <c r="C25" t="s">
        <v>85</v>
      </c>
    </row>
    <row r="26" spans="1:3" x14ac:dyDescent="0.25">
      <c r="C26" t="s">
        <v>288</v>
      </c>
    </row>
    <row r="27" spans="1:3" x14ac:dyDescent="0.25">
      <c r="A27" s="3">
        <v>42948</v>
      </c>
      <c r="B27" s="2">
        <v>76.27</v>
      </c>
      <c r="C27" t="s">
        <v>132</v>
      </c>
    </row>
    <row r="28" spans="1:3" x14ac:dyDescent="0.25">
      <c r="C28" t="s">
        <v>85</v>
      </c>
    </row>
    <row r="29" spans="1:3" x14ac:dyDescent="0.25">
      <c r="C29" t="s">
        <v>310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1"/>
  </sheetPr>
  <dimension ref="A1:C1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66</v>
      </c>
    </row>
    <row r="5" spans="1:3" x14ac:dyDescent="0.25">
      <c r="A5" s="3" t="s">
        <v>28</v>
      </c>
      <c r="B5" s="2">
        <f>'Total Orgs'!B31</f>
        <v>1500</v>
      </c>
    </row>
    <row r="6" spans="1:3" x14ac:dyDescent="0.25">
      <c r="A6" s="3" t="s">
        <v>2</v>
      </c>
    </row>
    <row r="7" spans="1:3" x14ac:dyDescent="0.25">
      <c r="A7" s="3" t="s">
        <v>61</v>
      </c>
      <c r="B7" s="2">
        <v>0</v>
      </c>
    </row>
    <row r="8" spans="1:3" x14ac:dyDescent="0.25">
      <c r="A8" s="3" t="s">
        <v>3</v>
      </c>
      <c r="B8" s="2">
        <f>SUM(B12:B121)</f>
        <v>1395.9</v>
      </c>
    </row>
    <row r="9" spans="1:3" x14ac:dyDescent="0.25">
      <c r="A9" s="3" t="s">
        <v>29</v>
      </c>
      <c r="B9" s="2">
        <f>B5+B6-B7-B8</f>
        <v>104.09999999999991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42804</v>
      </c>
      <c r="B12" s="2">
        <v>1000</v>
      </c>
      <c r="C12" t="s">
        <v>184</v>
      </c>
    </row>
    <row r="13" spans="1:3" x14ac:dyDescent="0.25">
      <c r="C13" t="s">
        <v>185</v>
      </c>
    </row>
    <row r="14" spans="1:3" x14ac:dyDescent="0.25">
      <c r="C14" t="s">
        <v>186</v>
      </c>
    </row>
    <row r="15" spans="1:3" x14ac:dyDescent="0.25">
      <c r="C15" t="s">
        <v>187</v>
      </c>
    </row>
    <row r="16" spans="1:3" x14ac:dyDescent="0.25">
      <c r="C16" t="s">
        <v>231</v>
      </c>
    </row>
    <row r="17" spans="1:3" x14ac:dyDescent="0.25">
      <c r="A17" s="3">
        <v>42968</v>
      </c>
      <c r="B17" s="2">
        <v>395.9</v>
      </c>
      <c r="C17" t="s">
        <v>84</v>
      </c>
    </row>
    <row r="18" spans="1:3" x14ac:dyDescent="0.25">
      <c r="C18" t="s">
        <v>85</v>
      </c>
    </row>
    <row r="19" spans="1:3" x14ac:dyDescent="0.25">
      <c r="C19" t="s">
        <v>343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C47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75</v>
      </c>
    </row>
    <row r="5" spans="1:3" x14ac:dyDescent="0.25">
      <c r="A5" s="3" t="s">
        <v>28</v>
      </c>
      <c r="B5" s="2">
        <f>'Total Orgs'!B5</f>
        <v>500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SUM(B12:B123)</f>
        <v>293</v>
      </c>
    </row>
    <row r="9" spans="1:3" x14ac:dyDescent="0.25">
      <c r="A9" s="3" t="s">
        <v>29</v>
      </c>
      <c r="B9" s="2">
        <f>B5+B6-B8</f>
        <v>207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42948</v>
      </c>
      <c r="B12" s="2">
        <v>216.5</v>
      </c>
      <c r="C12" t="s">
        <v>172</v>
      </c>
    </row>
    <row r="13" spans="1:3" x14ac:dyDescent="0.25">
      <c r="C13" t="s">
        <v>85</v>
      </c>
    </row>
    <row r="14" spans="1:3" x14ac:dyDescent="0.25">
      <c r="C14" t="s">
        <v>312</v>
      </c>
    </row>
    <row r="15" spans="1:3" x14ac:dyDescent="0.25">
      <c r="A15" s="3">
        <v>42957</v>
      </c>
      <c r="B15" s="2">
        <v>76.5</v>
      </c>
      <c r="C15" t="s">
        <v>334</v>
      </c>
    </row>
    <row r="16" spans="1:3" x14ac:dyDescent="0.25">
      <c r="C16" t="s">
        <v>85</v>
      </c>
    </row>
    <row r="17" spans="3:3" x14ac:dyDescent="0.25">
      <c r="C17" t="s">
        <v>335</v>
      </c>
    </row>
    <row r="47" spans="3:3" x14ac:dyDescent="0.25">
      <c r="C47" s="3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35</v>
      </c>
    </row>
    <row r="5" spans="1:3" x14ac:dyDescent="0.25">
      <c r="A5" s="3" t="s">
        <v>28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500</v>
      </c>
    </row>
    <row r="8" spans="1:3" x14ac:dyDescent="0.25">
      <c r="A8" s="3" t="s">
        <v>29</v>
      </c>
      <c r="B8" s="2">
        <f>SUM(B5+B6-B7)</f>
        <v>-500</v>
      </c>
    </row>
    <row r="10" spans="1:3" s="1" customFormat="1" x14ac:dyDescent="0.25">
      <c r="A10" s="5" t="s">
        <v>30</v>
      </c>
      <c r="B10" s="6" t="s">
        <v>31</v>
      </c>
      <c r="C10" s="1" t="s">
        <v>32</v>
      </c>
    </row>
    <row r="11" spans="1:3" x14ac:dyDescent="0.25">
      <c r="A11" s="3">
        <v>42807</v>
      </c>
      <c r="C11" s="11" t="s">
        <v>188</v>
      </c>
    </row>
    <row r="12" spans="1:3" x14ac:dyDescent="0.25">
      <c r="C12" t="s">
        <v>190</v>
      </c>
    </row>
    <row r="13" spans="1:3" x14ac:dyDescent="0.25">
      <c r="C13" t="s">
        <v>191</v>
      </c>
    </row>
    <row r="14" spans="1:3" x14ac:dyDescent="0.25">
      <c r="A14" s="3">
        <v>42878</v>
      </c>
      <c r="B14" s="2">
        <v>500</v>
      </c>
      <c r="C14" t="s">
        <v>284</v>
      </c>
    </row>
    <row r="15" spans="1:3" x14ac:dyDescent="0.25">
      <c r="C15" s="59" t="s">
        <v>285</v>
      </c>
    </row>
    <row r="19" spans="3:3" x14ac:dyDescent="0.25">
      <c r="C19" s="11"/>
    </row>
    <row r="23" spans="3:3" x14ac:dyDescent="0.25">
      <c r="C23" s="11"/>
    </row>
  </sheetData>
  <hyperlinks>
    <hyperlink ref="A1" location="'Total Orgs'!A1" display="Total Organizations"/>
  </hyperlinks>
  <pageMargins left="0.75" right="0.75" top="1" bottom="1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2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2</v>
      </c>
    </row>
    <row r="5" spans="1:3" x14ac:dyDescent="0.25">
      <c r="A5" s="3" t="s">
        <v>28</v>
      </c>
      <c r="B5" s="2">
        <f>'Total Orgs'!B33</f>
        <v>-1775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3622.07</v>
      </c>
    </row>
    <row r="8" spans="1:3" x14ac:dyDescent="0.25">
      <c r="A8" s="3" t="s">
        <v>29</v>
      </c>
      <c r="B8" s="2">
        <f>SUM(B5+B6-B7)</f>
        <v>-5397.07</v>
      </c>
    </row>
    <row r="10" spans="1:3" s="1" customFormat="1" x14ac:dyDescent="0.25">
      <c r="A10" s="5" t="s">
        <v>30</v>
      </c>
      <c r="B10" s="6" t="s">
        <v>31</v>
      </c>
      <c r="C10" s="1" t="s">
        <v>32</v>
      </c>
    </row>
    <row r="11" spans="1:3" x14ac:dyDescent="0.25">
      <c r="A11" s="3">
        <v>42787</v>
      </c>
      <c r="B11" s="2">
        <v>112.5</v>
      </c>
      <c r="C11" s="11" t="s">
        <v>165</v>
      </c>
    </row>
    <row r="12" spans="1:3" x14ac:dyDescent="0.25">
      <c r="C12" t="s">
        <v>166</v>
      </c>
    </row>
    <row r="13" spans="1:3" x14ac:dyDescent="0.25">
      <c r="A13" s="3">
        <v>42807</v>
      </c>
      <c r="B13" s="2">
        <v>500</v>
      </c>
      <c r="C13" s="11" t="s">
        <v>188</v>
      </c>
    </row>
    <row r="14" spans="1:3" x14ac:dyDescent="0.25">
      <c r="C14" t="s">
        <v>189</v>
      </c>
    </row>
    <row r="15" spans="1:3" x14ac:dyDescent="0.25">
      <c r="A15" s="3">
        <v>42807</v>
      </c>
      <c r="B15" s="2">
        <v>275</v>
      </c>
      <c r="C15" s="11" t="s">
        <v>192</v>
      </c>
    </row>
    <row r="16" spans="1:3" x14ac:dyDescent="0.25">
      <c r="C16" t="s">
        <v>166</v>
      </c>
    </row>
    <row r="17" spans="1:3" x14ac:dyDescent="0.25">
      <c r="A17" s="3">
        <v>42823</v>
      </c>
      <c r="B17" s="2">
        <v>463.38</v>
      </c>
      <c r="C17" s="11" t="s">
        <v>33</v>
      </c>
    </row>
    <row r="18" spans="1:3" x14ac:dyDescent="0.25">
      <c r="C18" t="s">
        <v>166</v>
      </c>
    </row>
    <row r="19" spans="1:3" x14ac:dyDescent="0.25">
      <c r="A19" s="3">
        <v>42866</v>
      </c>
      <c r="B19" s="2">
        <v>1771.19</v>
      </c>
      <c r="C19" s="11" t="s">
        <v>10</v>
      </c>
    </row>
    <row r="20" spans="1:3" x14ac:dyDescent="0.25">
      <c r="C20" t="s">
        <v>166</v>
      </c>
    </row>
    <row r="21" spans="1:3" x14ac:dyDescent="0.25">
      <c r="A21" s="3">
        <v>42877</v>
      </c>
      <c r="B21" s="2">
        <v>500</v>
      </c>
      <c r="C21" s="11" t="s">
        <v>280</v>
      </c>
    </row>
    <row r="22" spans="1:3" x14ac:dyDescent="0.25">
      <c r="C22" t="s">
        <v>166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</sheetPr>
  <dimension ref="A1:C6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10</v>
      </c>
    </row>
    <row r="5" spans="1:3" x14ac:dyDescent="0.25">
      <c r="A5" s="3" t="s">
        <v>28</v>
      </c>
      <c r="B5" s="2">
        <f>'Total Orgs'!B6</f>
        <v>9150</v>
      </c>
    </row>
    <row r="6" spans="1:3" x14ac:dyDescent="0.25">
      <c r="A6" s="3" t="s">
        <v>2</v>
      </c>
      <c r="B6" s="2">
        <v>1771.19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SUM(B12:B121)</f>
        <v>10870.94</v>
      </c>
    </row>
    <row r="9" spans="1:3" x14ac:dyDescent="0.25">
      <c r="A9" s="3" t="s">
        <v>29</v>
      </c>
      <c r="B9" s="2">
        <f>B5+B6-B8</f>
        <v>50.25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42640</v>
      </c>
      <c r="B12" s="2">
        <v>733.2</v>
      </c>
      <c r="C12" t="s">
        <v>87</v>
      </c>
    </row>
    <row r="13" spans="1:3" x14ac:dyDescent="0.25">
      <c r="C13" t="s">
        <v>85</v>
      </c>
    </row>
    <row r="14" spans="1:3" x14ac:dyDescent="0.25">
      <c r="C14" t="s">
        <v>90</v>
      </c>
    </row>
    <row r="15" spans="1:3" x14ac:dyDescent="0.25">
      <c r="A15" s="3">
        <v>42640</v>
      </c>
      <c r="B15" s="2">
        <v>667.2</v>
      </c>
      <c r="C15" t="s">
        <v>88</v>
      </c>
    </row>
    <row r="16" spans="1:3" x14ac:dyDescent="0.25">
      <c r="C16" t="s">
        <v>85</v>
      </c>
    </row>
    <row r="17" spans="1:3" x14ac:dyDescent="0.25">
      <c r="C17" t="s">
        <v>89</v>
      </c>
    </row>
    <row r="18" spans="1:3" x14ac:dyDescent="0.25">
      <c r="A18" s="3">
        <v>42660</v>
      </c>
      <c r="B18" s="2">
        <v>333.2</v>
      </c>
      <c r="C18" t="s">
        <v>104</v>
      </c>
    </row>
    <row r="19" spans="1:3" x14ac:dyDescent="0.25">
      <c r="C19" t="s">
        <v>85</v>
      </c>
    </row>
    <row r="20" spans="1:3" x14ac:dyDescent="0.25">
      <c r="C20" t="s">
        <v>105</v>
      </c>
    </row>
    <row r="21" spans="1:3" x14ac:dyDescent="0.25">
      <c r="A21" s="3">
        <v>42660</v>
      </c>
      <c r="B21" s="2">
        <v>110.69</v>
      </c>
      <c r="C21" t="s">
        <v>106</v>
      </c>
    </row>
    <row r="22" spans="1:3" x14ac:dyDescent="0.25">
      <c r="C22" t="s">
        <v>85</v>
      </c>
    </row>
    <row r="23" spans="1:3" x14ac:dyDescent="0.25">
      <c r="C23" t="s">
        <v>107</v>
      </c>
    </row>
    <row r="24" spans="1:3" x14ac:dyDescent="0.25">
      <c r="A24" s="3">
        <v>42661</v>
      </c>
      <c r="B24" s="2">
        <v>433.2</v>
      </c>
      <c r="C24" t="s">
        <v>108</v>
      </c>
    </row>
    <row r="25" spans="1:3" x14ac:dyDescent="0.25">
      <c r="C25" t="s">
        <v>85</v>
      </c>
    </row>
    <row r="26" spans="1:3" x14ac:dyDescent="0.25">
      <c r="C26" t="s">
        <v>109</v>
      </c>
    </row>
    <row r="27" spans="1:3" x14ac:dyDescent="0.25">
      <c r="A27" s="3">
        <v>42661</v>
      </c>
      <c r="B27" s="2">
        <v>384.2</v>
      </c>
      <c r="C27" s="9" t="s">
        <v>110</v>
      </c>
    </row>
    <row r="28" spans="1:3" x14ac:dyDescent="0.25">
      <c r="C28" s="9" t="s">
        <v>85</v>
      </c>
    </row>
    <row r="29" spans="1:3" x14ac:dyDescent="0.25">
      <c r="C29" s="9" t="s">
        <v>111</v>
      </c>
    </row>
    <row r="30" spans="1:3" x14ac:dyDescent="0.25">
      <c r="A30" s="3">
        <v>42766</v>
      </c>
      <c r="B30" s="2">
        <v>63.48</v>
      </c>
      <c r="C30" s="9" t="s">
        <v>139</v>
      </c>
    </row>
    <row r="31" spans="1:3" x14ac:dyDescent="0.25">
      <c r="C31" s="9" t="s">
        <v>85</v>
      </c>
    </row>
    <row r="32" spans="1:3" x14ac:dyDescent="0.25">
      <c r="C32" s="9" t="s">
        <v>142</v>
      </c>
    </row>
    <row r="33" spans="1:3" x14ac:dyDescent="0.25">
      <c r="A33" s="3">
        <v>42782</v>
      </c>
      <c r="B33" s="2">
        <v>248.4</v>
      </c>
      <c r="C33" s="9" t="s">
        <v>157</v>
      </c>
    </row>
    <row r="34" spans="1:3" x14ac:dyDescent="0.25">
      <c r="C34" s="9" t="s">
        <v>85</v>
      </c>
    </row>
    <row r="35" spans="1:3" x14ac:dyDescent="0.25">
      <c r="C35" s="9" t="s">
        <v>158</v>
      </c>
    </row>
    <row r="36" spans="1:3" x14ac:dyDescent="0.25">
      <c r="A36" s="3">
        <v>42802</v>
      </c>
      <c r="B36" s="2">
        <v>2088</v>
      </c>
      <c r="C36" s="9" t="s">
        <v>174</v>
      </c>
    </row>
    <row r="37" spans="1:3" x14ac:dyDescent="0.25">
      <c r="C37" s="9" t="s">
        <v>85</v>
      </c>
    </row>
    <row r="38" spans="1:3" x14ac:dyDescent="0.25">
      <c r="C38" s="9" t="s">
        <v>175</v>
      </c>
    </row>
    <row r="39" spans="1:3" x14ac:dyDescent="0.25">
      <c r="A39" s="3">
        <v>42810</v>
      </c>
      <c r="B39" s="2">
        <v>399.99</v>
      </c>
      <c r="C39" s="9" t="s">
        <v>206</v>
      </c>
    </row>
    <row r="40" spans="1:3" x14ac:dyDescent="0.25">
      <c r="C40" s="9" t="s">
        <v>85</v>
      </c>
    </row>
    <row r="41" spans="1:3" x14ac:dyDescent="0.25">
      <c r="C41" s="9" t="s">
        <v>207</v>
      </c>
    </row>
    <row r="42" spans="1:3" x14ac:dyDescent="0.25">
      <c r="A42" s="3">
        <v>42824</v>
      </c>
      <c r="B42" s="2">
        <v>500</v>
      </c>
      <c r="C42" s="9" t="s">
        <v>222</v>
      </c>
    </row>
    <row r="43" spans="1:3" x14ac:dyDescent="0.25">
      <c r="C43" s="9" t="s">
        <v>85</v>
      </c>
    </row>
    <row r="44" spans="1:3" x14ac:dyDescent="0.25">
      <c r="C44" s="9" t="s">
        <v>223</v>
      </c>
    </row>
    <row r="45" spans="1:3" x14ac:dyDescent="0.25">
      <c r="A45" s="3">
        <v>42829</v>
      </c>
      <c r="B45" s="2">
        <v>1129.8</v>
      </c>
      <c r="C45" s="9" t="s">
        <v>232</v>
      </c>
    </row>
    <row r="46" spans="1:3" x14ac:dyDescent="0.25">
      <c r="C46" s="9" t="s">
        <v>85</v>
      </c>
    </row>
    <row r="47" spans="1:3" x14ac:dyDescent="0.25">
      <c r="C47" s="9" t="s">
        <v>234</v>
      </c>
    </row>
    <row r="48" spans="1:3" x14ac:dyDescent="0.25">
      <c r="A48" s="3">
        <v>42829</v>
      </c>
      <c r="B48" s="2">
        <v>388.4</v>
      </c>
      <c r="C48" s="9" t="s">
        <v>233</v>
      </c>
    </row>
    <row r="49" spans="1:3" x14ac:dyDescent="0.25">
      <c r="C49" s="9" t="s">
        <v>85</v>
      </c>
    </row>
    <row r="50" spans="1:3" x14ac:dyDescent="0.25">
      <c r="C50" s="9" t="s">
        <v>235</v>
      </c>
    </row>
    <row r="51" spans="1:3" s="18" customFormat="1" x14ac:dyDescent="0.25">
      <c r="A51" s="16">
        <v>42846</v>
      </c>
      <c r="B51" s="15">
        <v>1670.24</v>
      </c>
      <c r="C51" s="17" t="s">
        <v>251</v>
      </c>
    </row>
    <row r="52" spans="1:3" x14ac:dyDescent="0.25">
      <c r="C52" s="9" t="s">
        <v>85</v>
      </c>
    </row>
    <row r="53" spans="1:3" x14ac:dyDescent="0.25">
      <c r="C53" s="9" t="s">
        <v>252</v>
      </c>
    </row>
    <row r="54" spans="1:3" x14ac:dyDescent="0.25">
      <c r="A54" s="3">
        <v>42877</v>
      </c>
      <c r="B54" s="2">
        <v>70.680000000000007</v>
      </c>
      <c r="C54" s="9" t="s">
        <v>276</v>
      </c>
    </row>
    <row r="55" spans="1:3" x14ac:dyDescent="0.25">
      <c r="C55" s="9" t="s">
        <v>85</v>
      </c>
    </row>
    <row r="56" spans="1:3" x14ac:dyDescent="0.25">
      <c r="C56" s="9" t="s">
        <v>277</v>
      </c>
    </row>
    <row r="57" spans="1:3" x14ac:dyDescent="0.25">
      <c r="A57" s="3">
        <v>42877</v>
      </c>
      <c r="B57" s="2">
        <v>390.06</v>
      </c>
      <c r="C57" s="9" t="s">
        <v>278</v>
      </c>
    </row>
    <row r="58" spans="1:3" x14ac:dyDescent="0.25">
      <c r="C58" s="9" t="s">
        <v>85</v>
      </c>
    </row>
    <row r="59" spans="1:3" x14ac:dyDescent="0.25">
      <c r="C59" s="9" t="s">
        <v>279</v>
      </c>
    </row>
    <row r="60" spans="1:3" x14ac:dyDescent="0.25">
      <c r="A60" s="3">
        <v>42927</v>
      </c>
      <c r="B60" s="2">
        <v>469.25</v>
      </c>
      <c r="C60" s="9" t="s">
        <v>84</v>
      </c>
    </row>
    <row r="61" spans="1:3" x14ac:dyDescent="0.25">
      <c r="C61" s="9" t="s">
        <v>85</v>
      </c>
    </row>
    <row r="62" spans="1:3" x14ac:dyDescent="0.25">
      <c r="C62" s="9" t="s">
        <v>303</v>
      </c>
    </row>
    <row r="63" spans="1:3" x14ac:dyDescent="0.25">
      <c r="A63" s="3">
        <v>42927</v>
      </c>
      <c r="B63" s="2">
        <v>790.95</v>
      </c>
      <c r="C63" s="9" t="s">
        <v>84</v>
      </c>
    </row>
    <row r="64" spans="1:3" x14ac:dyDescent="0.25">
      <c r="C64" s="9" t="s">
        <v>85</v>
      </c>
    </row>
    <row r="65" spans="3:3" x14ac:dyDescent="0.25">
      <c r="C65" s="9" t="s">
        <v>304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:C9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8</v>
      </c>
    </row>
    <row r="5" spans="1:3" x14ac:dyDescent="0.25">
      <c r="A5" s="3" t="s">
        <v>28</v>
      </c>
      <c r="B5" s="2">
        <f>'Total Orgs'!B7</f>
        <v>4000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SUM(B12:B122)</f>
        <v>4024.6540000000005</v>
      </c>
    </row>
    <row r="9" spans="1:3" x14ac:dyDescent="0.25">
      <c r="A9" s="3" t="s">
        <v>29</v>
      </c>
      <c r="B9" s="2">
        <f>B5+B6-B8</f>
        <v>-24.654000000000451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42664</v>
      </c>
      <c r="B12" s="2">
        <v>2.5</v>
      </c>
      <c r="C12" t="s">
        <v>82</v>
      </c>
    </row>
    <row r="13" spans="1:3" x14ac:dyDescent="0.25">
      <c r="C13" t="s">
        <v>83</v>
      </c>
    </row>
    <row r="14" spans="1:3" x14ac:dyDescent="0.25">
      <c r="A14" s="3">
        <v>42664</v>
      </c>
      <c r="B14" s="2">
        <v>3.75</v>
      </c>
      <c r="C14" t="s">
        <v>82</v>
      </c>
    </row>
    <row r="15" spans="1:3" x14ac:dyDescent="0.25">
      <c r="C15" t="s">
        <v>83</v>
      </c>
    </row>
    <row r="16" spans="1:3" x14ac:dyDescent="0.25">
      <c r="A16" s="3">
        <v>42664</v>
      </c>
      <c r="B16" s="2">
        <v>5</v>
      </c>
      <c r="C16" t="s">
        <v>82</v>
      </c>
    </row>
    <row r="17" spans="1:3" x14ac:dyDescent="0.25">
      <c r="C17" t="s">
        <v>83</v>
      </c>
    </row>
    <row r="18" spans="1:3" x14ac:dyDescent="0.25">
      <c r="A18" s="3">
        <v>42671</v>
      </c>
      <c r="B18" s="2">
        <v>194.74</v>
      </c>
      <c r="C18" t="s">
        <v>115</v>
      </c>
    </row>
    <row r="19" spans="1:3" x14ac:dyDescent="0.25">
      <c r="C19" t="s">
        <v>85</v>
      </c>
    </row>
    <row r="20" spans="1:3" x14ac:dyDescent="0.25">
      <c r="C20" t="s">
        <v>116</v>
      </c>
    </row>
    <row r="21" spans="1:3" x14ac:dyDescent="0.25">
      <c r="A21" s="3">
        <v>42671</v>
      </c>
      <c r="B21" s="2">
        <v>448.44400000000002</v>
      </c>
      <c r="C21" t="s">
        <v>117</v>
      </c>
    </row>
    <row r="22" spans="1:3" x14ac:dyDescent="0.25">
      <c r="C22" t="s">
        <v>85</v>
      </c>
    </row>
    <row r="23" spans="1:3" x14ac:dyDescent="0.25">
      <c r="C23" t="s">
        <v>118</v>
      </c>
    </row>
    <row r="24" spans="1:3" x14ac:dyDescent="0.25">
      <c r="A24" s="3">
        <v>42677</v>
      </c>
      <c r="B24" s="2">
        <v>5</v>
      </c>
      <c r="C24" t="s">
        <v>82</v>
      </c>
    </row>
    <row r="25" spans="1:3" x14ac:dyDescent="0.25">
      <c r="C25" t="s">
        <v>83</v>
      </c>
    </row>
    <row r="26" spans="1:3" x14ac:dyDescent="0.25">
      <c r="A26" s="3">
        <v>42720</v>
      </c>
      <c r="B26" s="2">
        <v>375.92</v>
      </c>
      <c r="C26" t="s">
        <v>130</v>
      </c>
    </row>
    <row r="27" spans="1:3" x14ac:dyDescent="0.25">
      <c r="C27" t="s">
        <v>85</v>
      </c>
    </row>
    <row r="28" spans="1:3" x14ac:dyDescent="0.25">
      <c r="C28" t="s">
        <v>131</v>
      </c>
    </row>
    <row r="29" spans="1:3" x14ac:dyDescent="0.25">
      <c r="A29" s="3">
        <v>42780</v>
      </c>
      <c r="B29" s="2">
        <v>367.68</v>
      </c>
      <c r="C29" t="s">
        <v>201</v>
      </c>
    </row>
    <row r="30" spans="1:3" x14ac:dyDescent="0.25">
      <c r="C30" t="s">
        <v>85</v>
      </c>
    </row>
    <row r="31" spans="1:3" x14ac:dyDescent="0.25">
      <c r="C31" t="s">
        <v>154</v>
      </c>
    </row>
    <row r="32" spans="1:3" x14ac:dyDescent="0.25">
      <c r="A32" s="3">
        <v>42781</v>
      </c>
      <c r="B32" s="2">
        <v>363.6</v>
      </c>
      <c r="C32" t="s">
        <v>155</v>
      </c>
    </row>
    <row r="33" spans="1:3" x14ac:dyDescent="0.25">
      <c r="C33" t="s">
        <v>85</v>
      </c>
    </row>
    <row r="34" spans="1:3" x14ac:dyDescent="0.25">
      <c r="C34" t="s">
        <v>156</v>
      </c>
    </row>
    <row r="35" spans="1:3" x14ac:dyDescent="0.25">
      <c r="A35" s="3">
        <v>42782</v>
      </c>
      <c r="B35" s="2">
        <v>2.5</v>
      </c>
      <c r="C35" t="s">
        <v>82</v>
      </c>
    </row>
    <row r="36" spans="1:3" x14ac:dyDescent="0.25">
      <c r="C36" t="s">
        <v>83</v>
      </c>
    </row>
    <row r="37" spans="1:3" x14ac:dyDescent="0.25">
      <c r="A37" s="3">
        <v>42782</v>
      </c>
      <c r="B37" s="2">
        <v>2.5</v>
      </c>
      <c r="C37" t="s">
        <v>82</v>
      </c>
    </row>
    <row r="38" spans="1:3" x14ac:dyDescent="0.25">
      <c r="C38" t="s">
        <v>83</v>
      </c>
    </row>
    <row r="39" spans="1:3" x14ac:dyDescent="0.25">
      <c r="A39" s="3">
        <v>42787</v>
      </c>
      <c r="B39" s="2">
        <v>2.5</v>
      </c>
      <c r="C39" t="s">
        <v>82</v>
      </c>
    </row>
    <row r="40" spans="1:3" x14ac:dyDescent="0.25">
      <c r="C40" t="s">
        <v>83</v>
      </c>
    </row>
    <row r="41" spans="1:3" x14ac:dyDescent="0.25">
      <c r="A41" s="3">
        <v>42802</v>
      </c>
      <c r="B41" s="2">
        <v>1305.8900000000001</v>
      </c>
      <c r="C41" t="s">
        <v>176</v>
      </c>
    </row>
    <row r="42" spans="1:3" x14ac:dyDescent="0.25">
      <c r="C42" t="s">
        <v>85</v>
      </c>
    </row>
    <row r="43" spans="1:3" x14ac:dyDescent="0.25">
      <c r="C43" t="s">
        <v>177</v>
      </c>
    </row>
    <row r="44" spans="1:3" x14ac:dyDescent="0.25">
      <c r="A44" s="3">
        <v>42803</v>
      </c>
      <c r="B44" s="2">
        <v>97.37</v>
      </c>
      <c r="C44" t="s">
        <v>178</v>
      </c>
    </row>
    <row r="45" spans="1:3" x14ac:dyDescent="0.25">
      <c r="C45" t="s">
        <v>85</v>
      </c>
    </row>
    <row r="46" spans="1:3" x14ac:dyDescent="0.25">
      <c r="C46" t="s">
        <v>179</v>
      </c>
    </row>
    <row r="47" spans="1:3" x14ac:dyDescent="0.25">
      <c r="A47" s="3">
        <v>42809</v>
      </c>
      <c r="B47" s="2">
        <v>178</v>
      </c>
      <c r="C47" t="s">
        <v>202</v>
      </c>
    </row>
    <row r="48" spans="1:3" x14ac:dyDescent="0.25">
      <c r="C48" t="s">
        <v>85</v>
      </c>
    </row>
    <row r="49" spans="1:3" x14ac:dyDescent="0.25">
      <c r="C49" t="s">
        <v>203</v>
      </c>
    </row>
    <row r="50" spans="1:3" x14ac:dyDescent="0.25">
      <c r="A50" s="3">
        <v>42809</v>
      </c>
      <c r="B50" s="2">
        <v>290.79000000000002</v>
      </c>
      <c r="C50" t="s">
        <v>204</v>
      </c>
    </row>
    <row r="51" spans="1:3" x14ac:dyDescent="0.25">
      <c r="C51" t="s">
        <v>85</v>
      </c>
    </row>
    <row r="52" spans="1:3" x14ac:dyDescent="0.25">
      <c r="C52" t="s">
        <v>205</v>
      </c>
    </row>
    <row r="53" spans="1:3" s="18" customFormat="1" ht="78.75" x14ac:dyDescent="0.25">
      <c r="A53" s="54">
        <v>42818</v>
      </c>
      <c r="B53" s="55">
        <v>-21.12</v>
      </c>
      <c r="C53" s="56" t="s">
        <v>217</v>
      </c>
    </row>
    <row r="54" spans="1:3" x14ac:dyDescent="0.25">
      <c r="A54" s="3">
        <v>42814</v>
      </c>
      <c r="B54" s="2">
        <v>6.25</v>
      </c>
      <c r="C54" t="s">
        <v>82</v>
      </c>
    </row>
    <row r="55" spans="1:3" x14ac:dyDescent="0.25">
      <c r="C55" t="s">
        <v>83</v>
      </c>
    </row>
    <row r="56" spans="1:3" x14ac:dyDescent="0.25">
      <c r="A56" s="3">
        <v>42814</v>
      </c>
      <c r="B56" s="2">
        <v>2.5</v>
      </c>
      <c r="C56" t="s">
        <v>82</v>
      </c>
    </row>
    <row r="57" spans="1:3" x14ac:dyDescent="0.25">
      <c r="C57" t="s">
        <v>83</v>
      </c>
    </row>
    <row r="58" spans="1:3" x14ac:dyDescent="0.25">
      <c r="A58" s="3">
        <v>42814</v>
      </c>
      <c r="B58" s="2">
        <v>69</v>
      </c>
      <c r="C58" t="s">
        <v>82</v>
      </c>
    </row>
    <row r="59" spans="1:3" x14ac:dyDescent="0.25">
      <c r="C59" t="s">
        <v>83</v>
      </c>
    </row>
    <row r="60" spans="1:3" x14ac:dyDescent="0.25">
      <c r="A60" s="3">
        <v>42814</v>
      </c>
      <c r="B60" s="2">
        <v>3.25</v>
      </c>
      <c r="C60" t="s">
        <v>82</v>
      </c>
    </row>
    <row r="61" spans="1:3" x14ac:dyDescent="0.25">
      <c r="C61" t="s">
        <v>83</v>
      </c>
    </row>
    <row r="62" spans="1:3" x14ac:dyDescent="0.25">
      <c r="A62" s="3">
        <v>42825</v>
      </c>
      <c r="B62" s="2">
        <v>2.2999999999999998</v>
      </c>
      <c r="C62" t="s">
        <v>82</v>
      </c>
    </row>
    <row r="63" spans="1:3" x14ac:dyDescent="0.25">
      <c r="C63" t="s">
        <v>83</v>
      </c>
    </row>
    <row r="64" spans="1:3" x14ac:dyDescent="0.25">
      <c r="A64" s="3">
        <v>42825</v>
      </c>
      <c r="B64" s="2">
        <v>45</v>
      </c>
      <c r="C64" t="s">
        <v>82</v>
      </c>
    </row>
    <row r="65" spans="1:3" x14ac:dyDescent="0.25">
      <c r="C65" t="s">
        <v>83</v>
      </c>
    </row>
    <row r="66" spans="1:3" x14ac:dyDescent="0.25">
      <c r="A66" s="3">
        <v>42825</v>
      </c>
      <c r="B66" s="2">
        <v>71</v>
      </c>
      <c r="C66" t="s">
        <v>82</v>
      </c>
    </row>
    <row r="67" spans="1:3" x14ac:dyDescent="0.25">
      <c r="C67" t="s">
        <v>83</v>
      </c>
    </row>
    <row r="68" spans="1:3" x14ac:dyDescent="0.25">
      <c r="A68" s="3">
        <v>42825</v>
      </c>
      <c r="B68" s="2">
        <v>36.5</v>
      </c>
      <c r="C68" t="s">
        <v>82</v>
      </c>
    </row>
    <row r="69" spans="1:3" x14ac:dyDescent="0.25">
      <c r="C69" t="s">
        <v>83</v>
      </c>
    </row>
    <row r="70" spans="1:3" x14ac:dyDescent="0.25">
      <c r="A70" s="3">
        <v>42825</v>
      </c>
      <c r="B70" s="2">
        <v>6.25</v>
      </c>
      <c r="C70" t="s">
        <v>82</v>
      </c>
    </row>
    <row r="71" spans="1:3" x14ac:dyDescent="0.25">
      <c r="C71" t="s">
        <v>83</v>
      </c>
    </row>
    <row r="72" spans="1:3" x14ac:dyDescent="0.25">
      <c r="A72" s="3">
        <v>42825</v>
      </c>
      <c r="B72" s="2">
        <v>4.5999999999999996</v>
      </c>
      <c r="C72" t="s">
        <v>82</v>
      </c>
    </row>
    <row r="73" spans="1:3" x14ac:dyDescent="0.25">
      <c r="C73" t="s">
        <v>83</v>
      </c>
    </row>
    <row r="74" spans="1:3" x14ac:dyDescent="0.25">
      <c r="A74" s="3">
        <v>42825</v>
      </c>
      <c r="B74" s="2">
        <v>12.5</v>
      </c>
      <c r="C74" t="s">
        <v>82</v>
      </c>
    </row>
    <row r="75" spans="1:3" x14ac:dyDescent="0.25">
      <c r="C75" t="s">
        <v>83</v>
      </c>
    </row>
    <row r="76" spans="1:3" x14ac:dyDescent="0.25">
      <c r="A76" s="3">
        <v>42825</v>
      </c>
      <c r="B76" s="2">
        <v>42.5</v>
      </c>
      <c r="C76" t="s">
        <v>82</v>
      </c>
    </row>
    <row r="77" spans="1:3" x14ac:dyDescent="0.25">
      <c r="C77" t="s">
        <v>83</v>
      </c>
    </row>
    <row r="78" spans="1:3" x14ac:dyDescent="0.25">
      <c r="A78" s="3">
        <v>42825</v>
      </c>
      <c r="B78" s="2">
        <v>17</v>
      </c>
      <c r="C78" t="s">
        <v>82</v>
      </c>
    </row>
    <row r="79" spans="1:3" x14ac:dyDescent="0.25">
      <c r="C79" t="s">
        <v>83</v>
      </c>
    </row>
    <row r="80" spans="1:3" x14ac:dyDescent="0.25">
      <c r="A80" s="3">
        <v>42828</v>
      </c>
      <c r="B80" s="2">
        <v>6.25</v>
      </c>
      <c r="C80" t="s">
        <v>82</v>
      </c>
    </row>
    <row r="81" spans="1:3" x14ac:dyDescent="0.25">
      <c r="C81" t="s">
        <v>83</v>
      </c>
    </row>
    <row r="82" spans="1:3" x14ac:dyDescent="0.25">
      <c r="A82" s="3">
        <v>42835</v>
      </c>
      <c r="B82" s="2">
        <v>2.2000000000000002</v>
      </c>
      <c r="C82" t="s">
        <v>82</v>
      </c>
    </row>
    <row r="83" spans="1:3" x14ac:dyDescent="0.25">
      <c r="C83" t="s">
        <v>83</v>
      </c>
    </row>
    <row r="84" spans="1:3" x14ac:dyDescent="0.25">
      <c r="A84" s="3">
        <v>42859</v>
      </c>
      <c r="B84" s="2">
        <v>4.4000000000000004</v>
      </c>
      <c r="C84" t="s">
        <v>82</v>
      </c>
    </row>
    <row r="85" spans="1:3" x14ac:dyDescent="0.25">
      <c r="C85" t="s">
        <v>83</v>
      </c>
    </row>
    <row r="86" spans="1:3" x14ac:dyDescent="0.25">
      <c r="A86" s="3">
        <v>42866</v>
      </c>
      <c r="B86" s="2">
        <v>7.5</v>
      </c>
      <c r="C86" t="s">
        <v>82</v>
      </c>
    </row>
    <row r="87" spans="1:3" x14ac:dyDescent="0.25">
      <c r="C87" t="s">
        <v>83</v>
      </c>
    </row>
    <row r="88" spans="1:3" x14ac:dyDescent="0.25">
      <c r="A88" s="3">
        <v>42914</v>
      </c>
      <c r="B88" s="2">
        <v>60.59</v>
      </c>
      <c r="C88" t="s">
        <v>132</v>
      </c>
    </row>
    <row r="89" spans="1:3" x14ac:dyDescent="0.25">
      <c r="C89" t="s">
        <v>85</v>
      </c>
    </row>
    <row r="90" spans="1:3" x14ac:dyDescent="0.25">
      <c r="C90" t="s">
        <v>293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</sheetPr>
  <dimension ref="A1:C1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11</v>
      </c>
    </row>
    <row r="5" spans="1:3" x14ac:dyDescent="0.25">
      <c r="A5" s="3" t="s">
        <v>28</v>
      </c>
      <c r="B5" s="2">
        <f>'Total Orgs'!B8</f>
        <v>750</v>
      </c>
    </row>
    <row r="6" spans="1:3" x14ac:dyDescent="0.25">
      <c r="A6" s="3" t="s">
        <v>2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SUM(B12:B121)</f>
        <v>668.22</v>
      </c>
    </row>
    <row r="9" spans="1:3" x14ac:dyDescent="0.25">
      <c r="A9" s="3" t="s">
        <v>29</v>
      </c>
      <c r="B9" s="2">
        <f>B5+B6-B8</f>
        <v>81.779999999999973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s="18" customFormat="1" x14ac:dyDescent="0.25">
      <c r="A12" s="16">
        <v>42950</v>
      </c>
      <c r="B12" s="15">
        <v>244.22</v>
      </c>
      <c r="C12" s="17" t="s">
        <v>132</v>
      </c>
    </row>
    <row r="13" spans="1:3" x14ac:dyDescent="0.25">
      <c r="C13" t="s">
        <v>85</v>
      </c>
    </row>
    <row r="14" spans="1:3" x14ac:dyDescent="0.25">
      <c r="C14" t="s">
        <v>317</v>
      </c>
    </row>
    <row r="15" spans="1:3" x14ac:dyDescent="0.25">
      <c r="A15" s="3">
        <v>42950</v>
      </c>
      <c r="B15" s="2">
        <v>424</v>
      </c>
      <c r="C15" t="s">
        <v>172</v>
      </c>
    </row>
    <row r="16" spans="1:3" x14ac:dyDescent="0.25">
      <c r="C16" t="s">
        <v>85</v>
      </c>
    </row>
    <row r="17" spans="3:3" x14ac:dyDescent="0.25">
      <c r="C17" t="s">
        <v>320</v>
      </c>
    </row>
  </sheetData>
  <hyperlinks>
    <hyperlink ref="A1" location="'Total Orgs'!A1" display="Total Organizations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32"/>
  <sheetViews>
    <sheetView workbookViewId="0"/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27</v>
      </c>
      <c r="B1" s="2"/>
      <c r="C1" t="str">
        <f>'Total Orgs'!A1</f>
        <v>Budget 2016-17</v>
      </c>
    </row>
    <row r="2" spans="1:3" x14ac:dyDescent="0.25">
      <c r="A2" s="3"/>
      <c r="B2" s="2"/>
    </row>
    <row r="3" spans="1:3" x14ac:dyDescent="0.25">
      <c r="A3" s="4" t="s">
        <v>40</v>
      </c>
      <c r="B3" s="2"/>
    </row>
    <row r="4" spans="1:3" x14ac:dyDescent="0.25">
      <c r="A4" s="3"/>
      <c r="B4" s="2"/>
    </row>
    <row r="5" spans="1:3" x14ac:dyDescent="0.25">
      <c r="A5" s="3" t="s">
        <v>28</v>
      </c>
      <c r="B5" s="2">
        <f>'Total Orgs'!B9</f>
        <v>2050</v>
      </c>
    </row>
    <row r="6" spans="1:3" x14ac:dyDescent="0.25">
      <c r="A6" s="3" t="s">
        <v>2</v>
      </c>
      <c r="B6" s="2"/>
    </row>
    <row r="7" spans="1:3" x14ac:dyDescent="0.25">
      <c r="A7" s="3" t="s">
        <v>61</v>
      </c>
      <c r="B7" s="2"/>
    </row>
    <row r="8" spans="1:3" x14ac:dyDescent="0.25">
      <c r="A8" s="3" t="s">
        <v>3</v>
      </c>
      <c r="B8" s="2">
        <f>SUM(B12:B123)</f>
        <v>2057.7200000000003</v>
      </c>
    </row>
    <row r="9" spans="1:3" x14ac:dyDescent="0.25">
      <c r="A9" s="3" t="s">
        <v>29</v>
      </c>
      <c r="B9" s="2">
        <f>B5+B6-B8</f>
        <v>-7.7200000000002547</v>
      </c>
    </row>
    <row r="10" spans="1:3" x14ac:dyDescent="0.25">
      <c r="A10" s="3"/>
      <c r="B10" s="2"/>
    </row>
    <row r="11" spans="1:3" x14ac:dyDescent="0.25">
      <c r="A11" s="5" t="s">
        <v>30</v>
      </c>
      <c r="B11" s="6" t="s">
        <v>31</v>
      </c>
      <c r="C11" s="1" t="s">
        <v>32</v>
      </c>
    </row>
    <row r="12" spans="1:3" s="18" customFormat="1" ht="47.25" x14ac:dyDescent="0.25">
      <c r="A12" s="16">
        <v>42814</v>
      </c>
      <c r="B12" s="18">
        <v>876.33</v>
      </c>
      <c r="C12" s="17" t="s">
        <v>211</v>
      </c>
    </row>
    <row r="13" spans="1:3" x14ac:dyDescent="0.25">
      <c r="C13" t="s">
        <v>85</v>
      </c>
    </row>
    <row r="14" spans="1:3" x14ac:dyDescent="0.25">
      <c r="C14" t="s">
        <v>212</v>
      </c>
    </row>
    <row r="15" spans="1:3" x14ac:dyDescent="0.25">
      <c r="A15" s="3">
        <v>42828</v>
      </c>
      <c r="B15">
        <v>431.39</v>
      </c>
      <c r="C15" t="s">
        <v>237</v>
      </c>
    </row>
    <row r="16" spans="1:3" x14ac:dyDescent="0.25">
      <c r="C16" t="s">
        <v>85</v>
      </c>
    </row>
    <row r="17" spans="1:3" x14ac:dyDescent="0.25">
      <c r="A17" s="3"/>
      <c r="C17" t="s">
        <v>230</v>
      </c>
    </row>
    <row r="18" spans="1:3" x14ac:dyDescent="0.25">
      <c r="A18" s="43">
        <v>42830</v>
      </c>
      <c r="B18">
        <v>750</v>
      </c>
      <c r="C18" t="s">
        <v>236</v>
      </c>
    </row>
    <row r="19" spans="1:3" x14ac:dyDescent="0.25">
      <c r="A19" s="43"/>
      <c r="C19" t="s">
        <v>85</v>
      </c>
    </row>
    <row r="20" spans="1:3" x14ac:dyDescent="0.25">
      <c r="A20" s="43"/>
      <c r="C20" t="s">
        <v>238</v>
      </c>
    </row>
    <row r="21" spans="1:3" s="18" customFormat="1" x14ac:dyDescent="0.25">
      <c r="A21" s="44"/>
      <c r="C21" s="17"/>
    </row>
    <row r="22" spans="1:3" x14ac:dyDescent="0.25">
      <c r="A22" s="43"/>
    </row>
    <row r="23" spans="1:3" x14ac:dyDescent="0.25">
      <c r="A23" s="43"/>
    </row>
    <row r="24" spans="1:3" x14ac:dyDescent="0.25">
      <c r="A24" s="43"/>
    </row>
    <row r="25" spans="1:3" x14ac:dyDescent="0.25">
      <c r="A25" s="43"/>
    </row>
    <row r="26" spans="1:3" x14ac:dyDescent="0.25">
      <c r="A26" s="43"/>
    </row>
    <row r="27" spans="1:3" x14ac:dyDescent="0.25">
      <c r="A27" s="43"/>
    </row>
    <row r="28" spans="1:3" x14ac:dyDescent="0.25">
      <c r="A28" s="43"/>
    </row>
    <row r="29" spans="1:3" x14ac:dyDescent="0.25">
      <c r="A29" s="43"/>
    </row>
    <row r="30" spans="1:3" x14ac:dyDescent="0.25">
      <c r="A30" s="43"/>
    </row>
    <row r="31" spans="1:3" x14ac:dyDescent="0.25">
      <c r="A31" s="43"/>
    </row>
    <row r="32" spans="1:3" x14ac:dyDescent="0.25">
      <c r="A32" s="43"/>
    </row>
  </sheetData>
  <hyperlinks>
    <hyperlink ref="A1" location="'Total Orgs'!A1" display="Total Organization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1"/>
  <sheetViews>
    <sheetView workbookViewId="0">
      <selection activeCell="B7" sqref="A7:XFD7"/>
    </sheetView>
  </sheetViews>
  <sheetFormatPr defaultRowHeight="15.75" x14ac:dyDescent="0.25"/>
  <cols>
    <col min="1" max="1" width="21.5" customWidth="1"/>
    <col min="2" max="2" width="12.25" customWidth="1"/>
    <col min="3" max="3" width="30.125" customWidth="1"/>
  </cols>
  <sheetData>
    <row r="1" spans="1:3" x14ac:dyDescent="0.25">
      <c r="A1" s="7" t="s">
        <v>27</v>
      </c>
      <c r="B1" s="2"/>
      <c r="C1" t="str">
        <f>'Total Orgs'!A1</f>
        <v>Budget 2016-17</v>
      </c>
    </row>
    <row r="2" spans="1:3" x14ac:dyDescent="0.25">
      <c r="A2" s="3"/>
      <c r="B2" s="2"/>
    </row>
    <row r="3" spans="1:3" x14ac:dyDescent="0.25">
      <c r="A3" s="4" t="s">
        <v>37</v>
      </c>
      <c r="B3" s="2"/>
    </row>
    <row r="4" spans="1:3" x14ac:dyDescent="0.25">
      <c r="A4" s="3"/>
      <c r="B4" s="2"/>
    </row>
    <row r="5" spans="1:3" x14ac:dyDescent="0.25">
      <c r="A5" s="3" t="s">
        <v>28</v>
      </c>
      <c r="B5" s="2">
        <f>'Total Orgs'!B10</f>
        <v>200</v>
      </c>
    </row>
    <row r="6" spans="1:3" x14ac:dyDescent="0.25">
      <c r="A6" s="3" t="s">
        <v>2</v>
      </c>
      <c r="B6" s="2"/>
    </row>
    <row r="7" spans="1:3" x14ac:dyDescent="0.25">
      <c r="A7" s="3" t="s">
        <v>61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29</v>
      </c>
      <c r="B9" s="2">
        <f>B5+B6-B8</f>
        <v>200</v>
      </c>
    </row>
    <row r="10" spans="1:3" x14ac:dyDescent="0.25">
      <c r="A10" s="3"/>
      <c r="B10" s="2"/>
    </row>
    <row r="11" spans="1:3" x14ac:dyDescent="0.25">
      <c r="A11" s="5" t="s">
        <v>30</v>
      </c>
      <c r="B11" s="6" t="s">
        <v>31</v>
      </c>
      <c r="C11" s="1" t="s">
        <v>32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2016-17</v>
      </c>
    </row>
    <row r="3" spans="1:3" x14ac:dyDescent="0.25">
      <c r="A3" s="4" t="s">
        <v>12</v>
      </c>
    </row>
    <row r="5" spans="1:3" x14ac:dyDescent="0.25">
      <c r="A5" s="3" t="s">
        <v>28</v>
      </c>
      <c r="B5" s="2">
        <f>'Total Orgs'!B11</f>
        <v>4000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61</v>
      </c>
    </row>
    <row r="8" spans="1:3" x14ac:dyDescent="0.25">
      <c r="A8" s="3" t="s">
        <v>3</v>
      </c>
      <c r="B8" s="2">
        <f>SUM(B12:B123)</f>
        <v>4000</v>
      </c>
    </row>
    <row r="9" spans="1:3" x14ac:dyDescent="0.25">
      <c r="A9" s="3" t="s">
        <v>29</v>
      </c>
      <c r="B9" s="2">
        <f>B5+B6-B8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42824</v>
      </c>
      <c r="B12" s="2">
        <v>200</v>
      </c>
      <c r="C12" t="s">
        <v>218</v>
      </c>
    </row>
    <row r="13" spans="1:3" x14ac:dyDescent="0.25">
      <c r="C13" t="s">
        <v>85</v>
      </c>
    </row>
    <row r="14" spans="1:3" x14ac:dyDescent="0.25">
      <c r="C14" t="s">
        <v>219</v>
      </c>
    </row>
    <row r="15" spans="1:3" x14ac:dyDescent="0.25">
      <c r="A15" s="3">
        <v>42824</v>
      </c>
      <c r="B15" s="2">
        <v>1140</v>
      </c>
      <c r="C15" t="s">
        <v>218</v>
      </c>
    </row>
    <row r="16" spans="1:3" x14ac:dyDescent="0.25">
      <c r="C16" t="s">
        <v>85</v>
      </c>
    </row>
    <row r="17" spans="1:3" x14ac:dyDescent="0.25">
      <c r="C17" t="s">
        <v>221</v>
      </c>
    </row>
    <row r="18" spans="1:3" s="18" customFormat="1" x14ac:dyDescent="0.25">
      <c r="A18" s="16">
        <v>42859</v>
      </c>
      <c r="B18" s="15">
        <v>226</v>
      </c>
      <c r="C18" s="17" t="s">
        <v>218</v>
      </c>
    </row>
    <row r="19" spans="1:3" x14ac:dyDescent="0.25">
      <c r="C19" t="s">
        <v>85</v>
      </c>
    </row>
    <row r="20" spans="1:3" x14ac:dyDescent="0.25">
      <c r="C20" t="s">
        <v>254</v>
      </c>
    </row>
    <row r="21" spans="1:3" x14ac:dyDescent="0.25">
      <c r="A21" s="3">
        <v>42956</v>
      </c>
      <c r="B21" s="2">
        <v>2110.96</v>
      </c>
      <c r="C21" t="s">
        <v>328</v>
      </c>
    </row>
    <row r="22" spans="1:3" x14ac:dyDescent="0.25">
      <c r="C22" t="s">
        <v>329</v>
      </c>
    </row>
    <row r="23" spans="1:3" x14ac:dyDescent="0.25">
      <c r="C23" t="s">
        <v>330</v>
      </c>
    </row>
    <row r="24" spans="1:3" x14ac:dyDescent="0.25">
      <c r="C24" t="s">
        <v>331</v>
      </c>
    </row>
    <row r="25" spans="1:3" x14ac:dyDescent="0.25">
      <c r="C25" t="s">
        <v>345</v>
      </c>
    </row>
    <row r="26" spans="1:3" x14ac:dyDescent="0.25">
      <c r="A26" s="3">
        <v>42956</v>
      </c>
      <c r="B26" s="2">
        <v>323.04000000000002</v>
      </c>
      <c r="C26" t="s">
        <v>332</v>
      </c>
    </row>
    <row r="27" spans="1:3" s="18" customFormat="1" x14ac:dyDescent="0.25">
      <c r="A27" s="16"/>
      <c r="B27" s="15"/>
      <c r="C27" s="17" t="s">
        <v>85</v>
      </c>
    </row>
    <row r="28" spans="1:3" x14ac:dyDescent="0.25">
      <c r="C28" t="s">
        <v>333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Total Orgs</vt:lpstr>
      <vt:lpstr>AECGO</vt:lpstr>
      <vt:lpstr>ARMA</vt:lpstr>
      <vt:lpstr>TTUAB</vt:lpstr>
      <vt:lpstr>ANRS</vt:lpstr>
      <vt:lpstr>BGSA</vt:lpstr>
      <vt:lpstr>CEHLC</vt:lpstr>
      <vt:lpstr>CEGSA</vt:lpstr>
      <vt:lpstr>CGSO</vt:lpstr>
      <vt:lpstr>CPGSC</vt:lpstr>
      <vt:lpstr>GCC</vt:lpstr>
      <vt:lpstr>GES</vt:lpstr>
      <vt:lpstr>GNO</vt:lpstr>
      <vt:lpstr>GOCPS</vt:lpstr>
      <vt:lpstr>HGSO</vt:lpstr>
      <vt:lpstr>HDFS-GSA</vt:lpstr>
      <vt:lpstr>HFES</vt:lpstr>
      <vt:lpstr>LESETAC</vt:lpstr>
      <vt:lpstr>MHSA</vt:lpstr>
      <vt:lpstr>PGSC</vt:lpstr>
      <vt:lpstr>PAGA</vt:lpstr>
      <vt:lpstr>RGA</vt:lpstr>
      <vt:lpstr>Red2Black</vt:lpstr>
      <vt:lpstr>SPWLA</vt:lpstr>
      <vt:lpstr>SAMFT</vt:lpstr>
      <vt:lpstr>SA-TIEHH</vt:lpstr>
      <vt:lpstr>SCAMS</vt:lpstr>
      <vt:lpstr>ASM</vt:lpstr>
      <vt:lpstr>TPC</vt:lpstr>
      <vt:lpstr>Misc</vt:lpstr>
      <vt:lpstr>Cont</vt:lpstr>
      <vt:lpstr>'Total Orgs'!Print_Area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Taylor, Katherine R</cp:lastModifiedBy>
  <cp:lastPrinted>2016-10-24T16:53:29Z</cp:lastPrinted>
  <dcterms:created xsi:type="dcterms:W3CDTF">2011-07-14T20:00:07Z</dcterms:created>
  <dcterms:modified xsi:type="dcterms:W3CDTF">2017-09-08T15:16:51Z</dcterms:modified>
</cp:coreProperties>
</file>