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Users\kadicker\Organizations\FY18\"/>
    </mc:Choice>
  </mc:AlternateContent>
  <xr:revisionPtr revIDLastSave="0" documentId="13_ncr:1_{CF07D639-A73C-4109-9E7A-4FFC59EB7C01}" xr6:coauthVersionLast="34" xr6:coauthVersionMax="34" xr10:uidLastSave="{00000000-0000-0000-0000-000000000000}"/>
  <bookViews>
    <workbookView xWindow="150" yWindow="-120" windowWidth="18900" windowHeight="7740" tabRatio="892" xr2:uid="{00000000-000D-0000-FFFF-FFFF00000000}"/>
  </bookViews>
  <sheets>
    <sheet name="Total Orgs" sheetId="1" r:id="rId1"/>
    <sheet name="AEGSO" sheetId="42" r:id="rId2"/>
    <sheet name="AECGO" sheetId="2" r:id="rId3"/>
    <sheet name="TTUAB" sheetId="4" r:id="rId4"/>
    <sheet name="ANRS" sheetId="3" r:id="rId5"/>
    <sheet name="BGSA" sheetId="5" r:id="rId6"/>
    <sheet name="CEHLC" sheetId="33" r:id="rId7"/>
    <sheet name="CGSO" sheetId="8" r:id="rId8"/>
    <sheet name="CPGSC" sheetId="9" r:id="rId9"/>
    <sheet name="GCC" sheetId="13" r:id="rId10"/>
    <sheet name="GNO" sheetId="40" r:id="rId11"/>
    <sheet name="GOCPS" sheetId="14" r:id="rId12"/>
    <sheet name="GSW" sheetId="35" r:id="rId13"/>
    <sheet name="HGSO" sheetId="17" r:id="rId14"/>
    <sheet name="HDFS-GSA" sheetId="18" r:id="rId15"/>
    <sheet name="HFES" sheetId="19" r:id="rId16"/>
    <sheet name="LESETAC" sheetId="20" r:id="rId17"/>
    <sheet name="MHSA" sheetId="21" r:id="rId18"/>
    <sheet name="PGSC" sheetId="38" r:id="rId19"/>
    <sheet name="PAGA" sheetId="41" r:id="rId20"/>
    <sheet name="RGA" sheetId="25" r:id="rId21"/>
    <sheet name="Red2Black" sheetId="6" r:id="rId22"/>
    <sheet name="STEM" sheetId="36" r:id="rId23"/>
    <sheet name="SAMFT" sheetId="23" r:id="rId24"/>
    <sheet name="SA-TIEHH" sheetId="27" r:id="rId25"/>
    <sheet name="SCAMS" sheetId="28" r:id="rId26"/>
    <sheet name="ASM" sheetId="29" r:id="rId27"/>
    <sheet name="TPC" sheetId="10" r:id="rId28"/>
    <sheet name="Misc" sheetId="30" r:id="rId29"/>
    <sheet name="Cont" sheetId="31" r:id="rId30"/>
  </sheets>
  <definedNames>
    <definedName name="_xlnm.Print_Area" localSheetId="0">'Total Orgs'!$A$1:$J$34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" l="1"/>
  <c r="C21" i="1"/>
  <c r="D12" i="1"/>
  <c r="D25" i="1"/>
  <c r="D4" i="1"/>
  <c r="C4" i="1"/>
  <c r="B5" i="42"/>
  <c r="B8" i="42"/>
  <c r="E4" i="1"/>
  <c r="C1" i="42"/>
  <c r="B9" i="42"/>
  <c r="D21" i="1"/>
  <c r="B8" i="38"/>
  <c r="E21" i="1"/>
  <c r="C22" i="1"/>
  <c r="D22" i="1"/>
  <c r="B8" i="41"/>
  <c r="E22" i="1"/>
  <c r="C23" i="1"/>
  <c r="D23" i="1"/>
  <c r="B8" i="25"/>
  <c r="C24" i="1"/>
  <c r="D24" i="1"/>
  <c r="B8" i="6"/>
  <c r="C25" i="1"/>
  <c r="B8" i="36"/>
  <c r="E25" i="1"/>
  <c r="C26" i="1"/>
  <c r="D26" i="1"/>
  <c r="B8" i="23"/>
  <c r="E26" i="1"/>
  <c r="C27" i="1"/>
  <c r="D27" i="1"/>
  <c r="B8" i="27"/>
  <c r="E27" i="1"/>
  <c r="C28" i="1"/>
  <c r="D28" i="1"/>
  <c r="B8" i="28"/>
  <c r="C29" i="1"/>
  <c r="D29" i="1"/>
  <c r="B8" i="29"/>
  <c r="E29" i="1"/>
  <c r="C30" i="1"/>
  <c r="D30" i="1"/>
  <c r="B8" i="10"/>
  <c r="E30" i="1"/>
  <c r="C5" i="1"/>
  <c r="D5" i="1"/>
  <c r="B8" i="2"/>
  <c r="C6" i="1"/>
  <c r="D6" i="1"/>
  <c r="B8" i="4"/>
  <c r="E6" i="1"/>
  <c r="C7" i="1"/>
  <c r="D7" i="1"/>
  <c r="B8" i="3"/>
  <c r="E7" i="1"/>
  <c r="C8" i="1"/>
  <c r="D8" i="1"/>
  <c r="B8" i="5"/>
  <c r="E8" i="1"/>
  <c r="C9" i="1"/>
  <c r="D9" i="1"/>
  <c r="B8" i="33"/>
  <c r="C10" i="1"/>
  <c r="D10" i="1"/>
  <c r="B8" i="8"/>
  <c r="E10" i="1"/>
  <c r="C11" i="1"/>
  <c r="D11" i="1"/>
  <c r="B8" i="9"/>
  <c r="E11" i="1"/>
  <c r="C12" i="1"/>
  <c r="B8" i="13"/>
  <c r="E12" i="1"/>
  <c r="C15" i="1"/>
  <c r="D15" i="1"/>
  <c r="B8" i="35"/>
  <c r="E15" i="1"/>
  <c r="C13" i="1"/>
  <c r="D13" i="1"/>
  <c r="B8" i="40"/>
  <c r="C14" i="1"/>
  <c r="D14" i="1"/>
  <c r="B8" i="14"/>
  <c r="E14" i="1"/>
  <c r="C16" i="1"/>
  <c r="D16" i="1"/>
  <c r="B8" i="17"/>
  <c r="C17" i="1"/>
  <c r="D17" i="1"/>
  <c r="B8" i="18"/>
  <c r="E17" i="1"/>
  <c r="C18" i="1"/>
  <c r="D18" i="1"/>
  <c r="B8" i="19"/>
  <c r="E18" i="1"/>
  <c r="C19" i="1"/>
  <c r="D19" i="1"/>
  <c r="B8" i="20"/>
  <c r="E19" i="1"/>
  <c r="C20" i="1"/>
  <c r="D20" i="1"/>
  <c r="B8" i="21"/>
  <c r="E20" i="1"/>
  <c r="B32" i="1"/>
  <c r="B5" i="31"/>
  <c r="B5" i="41"/>
  <c r="C1" i="41"/>
  <c r="B5" i="40"/>
  <c r="C1" i="40"/>
  <c r="B5" i="14"/>
  <c r="C1" i="31"/>
  <c r="C1" i="30"/>
  <c r="C1" i="10"/>
  <c r="C1" i="29"/>
  <c r="C1" i="28"/>
  <c r="C1" i="27"/>
  <c r="C1" i="6"/>
  <c r="C1" i="25"/>
  <c r="C1" i="23"/>
  <c r="C1" i="21"/>
  <c r="C1" i="20"/>
  <c r="C1" i="19"/>
  <c r="C1" i="18"/>
  <c r="C1" i="17"/>
  <c r="C1" i="14"/>
  <c r="C1" i="13"/>
  <c r="C1" i="36"/>
  <c r="C1" i="35"/>
  <c r="C1" i="9"/>
  <c r="C1" i="8"/>
  <c r="C1" i="33"/>
  <c r="C1" i="5"/>
  <c r="C1" i="3"/>
  <c r="C1" i="4"/>
  <c r="C1" i="2"/>
  <c r="B5" i="38"/>
  <c r="B5" i="36"/>
  <c r="B5" i="35"/>
  <c r="B5" i="33"/>
  <c r="B5" i="2"/>
  <c r="F4" i="1"/>
  <c r="B5" i="3"/>
  <c r="B5" i="4"/>
  <c r="B5" i="5"/>
  <c r="B5" i="6"/>
  <c r="B5" i="8"/>
  <c r="B5" i="9"/>
  <c r="B5" i="10"/>
  <c r="B5" i="13"/>
  <c r="B5" i="17"/>
  <c r="B5" i="18"/>
  <c r="B5" i="19"/>
  <c r="B5" i="20"/>
  <c r="B5" i="21"/>
  <c r="B5" i="23"/>
  <c r="B9" i="23"/>
  <c r="B5" i="25"/>
  <c r="B5" i="27"/>
  <c r="B5" i="28"/>
  <c r="B5" i="29"/>
  <c r="B7" i="30"/>
  <c r="E31" i="1"/>
  <c r="B7" i="31"/>
  <c r="E32" i="1"/>
  <c r="C32" i="1"/>
  <c r="C31" i="1"/>
  <c r="B9" i="14"/>
  <c r="B9" i="9"/>
  <c r="B9" i="41"/>
  <c r="F29" i="1"/>
  <c r="B9" i="35"/>
  <c r="F26" i="1"/>
  <c r="B9" i="5"/>
  <c r="B9" i="18"/>
  <c r="B9" i="27"/>
  <c r="F22" i="1"/>
  <c r="F11" i="1"/>
  <c r="D34" i="1"/>
  <c r="F17" i="1"/>
  <c r="F8" i="1"/>
  <c r="F15" i="1"/>
  <c r="B9" i="17"/>
  <c r="B9" i="6"/>
  <c r="F31" i="1"/>
  <c r="F20" i="1"/>
  <c r="B9" i="40"/>
  <c r="B9" i="28"/>
  <c r="F32" i="1"/>
  <c r="F14" i="1"/>
  <c r="F30" i="1"/>
  <c r="B9" i="25"/>
  <c r="B9" i="10"/>
  <c r="F12" i="1"/>
  <c r="F10" i="1"/>
  <c r="B9" i="33"/>
  <c r="F7" i="1"/>
  <c r="F25" i="1"/>
  <c r="F27" i="1"/>
  <c r="E23" i="1"/>
  <c r="F23" i="1"/>
  <c r="F21" i="1"/>
  <c r="F6" i="1"/>
  <c r="B9" i="2"/>
  <c r="B9" i="36"/>
  <c r="B8" i="30"/>
  <c r="F18" i="1"/>
  <c r="B8" i="31"/>
  <c r="B9" i="8"/>
  <c r="B9" i="21"/>
  <c r="E9" i="1"/>
  <c r="F9" i="1"/>
  <c r="B9" i="19"/>
  <c r="B9" i="38"/>
  <c r="B9" i="29"/>
  <c r="B9" i="13"/>
  <c r="E28" i="1"/>
  <c r="F28" i="1"/>
  <c r="E5" i="1"/>
  <c r="F19" i="1"/>
  <c r="E13" i="1"/>
  <c r="F13" i="1"/>
  <c r="B9" i="3"/>
  <c r="B9" i="20"/>
  <c r="E16" i="1"/>
  <c r="F16" i="1"/>
  <c r="B9" i="4"/>
  <c r="E24" i="1"/>
  <c r="F24" i="1"/>
  <c r="E34" i="1"/>
  <c r="F5" i="1"/>
  <c r="F34" i="1"/>
</calcChain>
</file>

<file path=xl/sharedStrings.xml><?xml version="1.0" encoding="utf-8"?>
<sst xmlns="http://schemas.openxmlformats.org/spreadsheetml/2006/main" count="730" uniqueCount="322">
  <si>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</si>
  <si>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</si>
  <si>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</si>
  <si>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</si>
  <si>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</si>
  <si>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</si>
  <si>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</si>
  <si>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</si>
  <si>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</si>
  <si>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</si>
  <si>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</si>
  <si>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</si>
  <si>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</si>
  <si>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</si>
  <si>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</si>
  <si>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</si>
  <si>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</si>
  <si>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</si>
  <si>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</si>
  <si>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</si>
  <si>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and Heritage Students Association</t>
  </si>
  <si>
    <t>Rawls Graduate Association</t>
  </si>
  <si>
    <t>Student Chapter of the American Meteorological Society at TTU</t>
  </si>
  <si>
    <t>Tech American Society for Microbiology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</si>
  <si>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</si>
  <si>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</si>
  <si>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</si>
  <si>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</si>
  <si>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</si>
  <si>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</si>
  <si>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</si>
  <si>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</si>
  <si>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</si>
  <si>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</si>
  <si>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Tech American Society of Microbiology</t>
  </si>
  <si>
    <t>Miscellaneous</t>
  </si>
  <si>
    <t>Red to Black</t>
  </si>
  <si>
    <t>Association of Natural Resource Scientists</t>
  </si>
  <si>
    <t>Museum Heritage Students Association</t>
  </si>
  <si>
    <t>Cefiro Enlace Hispano Literario y Cultural</t>
  </si>
  <si>
    <t>Philosophy Graduate Student Council</t>
  </si>
  <si>
    <t>R10291803</t>
  </si>
  <si>
    <t>R10462402</t>
  </si>
  <si>
    <t>R10405168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</si>
  <si>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</si>
  <si>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</si>
  <si>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</si>
  <si>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</si>
  <si>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</si>
  <si>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</si>
  <si>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</si>
  <si>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</si>
  <si>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R10456421</t>
  </si>
  <si>
    <t>R10310684</t>
  </si>
  <si>
    <t>R10310676</t>
  </si>
  <si>
    <t>R10301823</t>
  </si>
  <si>
    <t>R10291781</t>
  </si>
  <si>
    <t>R10348465</t>
  </si>
  <si>
    <t>R11334908</t>
  </si>
  <si>
    <t>Penalty</t>
  </si>
  <si>
    <t>R10422224</t>
  </si>
  <si>
    <t>R10343795</t>
  </si>
  <si>
    <t>Graduate Nutrition Organization</t>
  </si>
  <si>
    <t>Public Administration Graduate Association</t>
  </si>
  <si>
    <t>Tech Print Club</t>
  </si>
  <si>
    <t>R10392007</t>
  </si>
  <si>
    <t>Organization's R# (as a vendor w/TTU)</t>
  </si>
  <si>
    <t>R11449147</t>
  </si>
  <si>
    <t>Legend:</t>
  </si>
  <si>
    <t>Still needs to meet requirements</t>
  </si>
  <si>
    <t>Used full allocation</t>
  </si>
  <si>
    <t>Has not used any funding</t>
  </si>
  <si>
    <t>Student Association of Marriage &amp; Family Therapy</t>
  </si>
  <si>
    <t>Budget 2017-18</t>
  </si>
  <si>
    <t>September 2017-August 2018</t>
  </si>
  <si>
    <t>Agricultural Economics Graduate Student Organization</t>
  </si>
  <si>
    <t>Graduate Social Work</t>
  </si>
  <si>
    <t xml:space="preserve">Society for STEM Education </t>
  </si>
  <si>
    <t>Society for STEM Education</t>
  </si>
  <si>
    <t>R10507948</t>
  </si>
  <si>
    <t>Printing Expenses</t>
  </si>
  <si>
    <t>Gave FOP to Lisa Card</t>
  </si>
  <si>
    <t xml:space="preserve">Austin, TX </t>
  </si>
  <si>
    <t>10/8-14/2017</t>
  </si>
  <si>
    <t>HFES International Annual Meeting</t>
  </si>
  <si>
    <t>travel application 1802348</t>
  </si>
  <si>
    <t>Mountain-Plains Museums Association Conference</t>
  </si>
  <si>
    <t>Denver, CO</t>
  </si>
  <si>
    <t>10/15-20/2017</t>
  </si>
  <si>
    <t>travel application 1802812</t>
  </si>
  <si>
    <t>Bell Travel Services - Ricardo Mallarino - airfare</t>
  </si>
  <si>
    <t>TechBuy</t>
  </si>
  <si>
    <t>Req. 94036312</t>
  </si>
  <si>
    <t>Bell Travel Services - Jessica Yorzinski - airfare</t>
  </si>
  <si>
    <t>Req. 94037999</t>
  </si>
  <si>
    <t>AFCPE Conference Registration</t>
  </si>
  <si>
    <t>charged to pcard</t>
  </si>
  <si>
    <t>Industry Tours</t>
  </si>
  <si>
    <t xml:space="preserve">Dallas, TX </t>
  </si>
  <si>
    <t>10/25-29/2017</t>
  </si>
  <si>
    <t>travel application 1804022</t>
  </si>
  <si>
    <t>AFCPE Conference</t>
  </si>
  <si>
    <t>11/14-17/2017</t>
  </si>
  <si>
    <t>San Diego, CA</t>
  </si>
  <si>
    <t>travel application 1804071</t>
  </si>
  <si>
    <t>Rebecca Rowe - Guest Professional - Travel Expenses</t>
  </si>
  <si>
    <t>Req. 94591637</t>
  </si>
  <si>
    <t>Guest Professional - Elvia Perrin - travel expenses</t>
  </si>
  <si>
    <t>Req. 94598629</t>
  </si>
  <si>
    <t>voucher submitted 10/30</t>
  </si>
  <si>
    <t>11/1/17: 1/3 penalty for failure to meet risk mgmt &amp; funding training</t>
  </si>
  <si>
    <t>voucher submitted 11/2/17</t>
  </si>
  <si>
    <t>Hyatt Place - John Wise</t>
  </si>
  <si>
    <t>TechBuy - Change Order</t>
  </si>
  <si>
    <t>Req. 95596252</t>
  </si>
  <si>
    <t>American Rock Mechanics Association</t>
  </si>
  <si>
    <t>Refer to Misc. Tab</t>
  </si>
  <si>
    <t>Approved for $500 for a national conference June 24-27, 2018</t>
  </si>
  <si>
    <t>voucher submitted 11/10</t>
  </si>
  <si>
    <t>Advanced Graphix</t>
  </si>
  <si>
    <t>Req. 96142692</t>
  </si>
  <si>
    <t>AECGO Conference</t>
  </si>
  <si>
    <t>12/10-12/2017</t>
  </si>
  <si>
    <t>Arlington, VA</t>
  </si>
  <si>
    <t>travel application 1807577</t>
  </si>
  <si>
    <t>Guest Professional - Airfare only - Clinton Epps</t>
  </si>
  <si>
    <t>Req. 96500170</t>
  </si>
  <si>
    <t>voucher submitted 12/6</t>
  </si>
  <si>
    <t>Guest Professional - John Wise - Airfare only</t>
  </si>
  <si>
    <t>Req. 96705228</t>
  </si>
  <si>
    <t>Austin, TX</t>
  </si>
  <si>
    <t>1/6-12/2018</t>
  </si>
  <si>
    <t>travel application 1808991</t>
  </si>
  <si>
    <t>Guest Professional - Travel Expenses - Ricardo Mallarino</t>
  </si>
  <si>
    <t>Req. 97188738</t>
  </si>
  <si>
    <t>Guest Professional - Travel Expenses - Jessica Yorzinski</t>
  </si>
  <si>
    <t>Req. 97190496</t>
  </si>
  <si>
    <t>Req. 97191816</t>
  </si>
  <si>
    <t>Guest Professional - Airfare only - Vanessa Young</t>
  </si>
  <si>
    <t>Juan Tello - Guest Professional - Travel expenses</t>
  </si>
  <si>
    <t>Req. 97343487</t>
  </si>
  <si>
    <t>voucher submitted 1/29/18</t>
  </si>
  <si>
    <t>Bell Travel - Justin Boyles - airfare</t>
  </si>
  <si>
    <t>Req. 98642620</t>
  </si>
  <si>
    <t>Bell Travel - Brian Richter - airfare</t>
  </si>
  <si>
    <t>Req. 98649854</t>
  </si>
  <si>
    <t>voucher submitted 1/29</t>
  </si>
  <si>
    <t>Overton Hotel - Brian Richter</t>
  </si>
  <si>
    <t>Req. 98881121</t>
  </si>
  <si>
    <t>Southern Association of Agricultural Sciences Conference</t>
  </si>
  <si>
    <t>Jacksonville, FL</t>
  </si>
  <si>
    <t>2/3-5/2018</t>
  </si>
  <si>
    <t>travel application 1811828</t>
  </si>
  <si>
    <t>Closed PO/Req. 96142692 b/c org paid vendor in full - will process reimbursement</t>
  </si>
  <si>
    <t>Reimbursement - shirts</t>
  </si>
  <si>
    <t>Req. 99200270</t>
  </si>
  <si>
    <t>Org Contact updated</t>
  </si>
  <si>
    <t>Advisor:</t>
  </si>
  <si>
    <t>Org Contact:</t>
  </si>
  <si>
    <t>Lauren Winkelman - lauren.windelman@ttu.edu</t>
  </si>
  <si>
    <t>Color By Michael</t>
  </si>
  <si>
    <t>Req. 99717489</t>
  </si>
  <si>
    <t>Req. 99720527</t>
  </si>
  <si>
    <t>Steve Presley</t>
  </si>
  <si>
    <t>Katelyn Haydett - katelyn.haydett@ttu.edu</t>
  </si>
  <si>
    <t>Ag Economics Grad Student Association</t>
  </si>
  <si>
    <t>Refer to Org Tab</t>
  </si>
  <si>
    <t>Bell Travel - Juan Perea - airfare</t>
  </si>
  <si>
    <t>Req. 99862829</t>
  </si>
  <si>
    <t>Guest Professional - Travel Expenses - Luis Martinez</t>
  </si>
  <si>
    <t>Req. 99997501</t>
  </si>
  <si>
    <t>Scarborough Specialties</t>
  </si>
  <si>
    <t>Req. 100056469</t>
  </si>
  <si>
    <t>Bell Travel - Guest Professional - Ricardo Labarta</t>
  </si>
  <si>
    <t>Req. 100075714</t>
  </si>
  <si>
    <t>52nd Annual Conference of the National Council on Edcuation for the Ceramic Arts</t>
  </si>
  <si>
    <t>3/12-18/2018</t>
  </si>
  <si>
    <t>Pittsburg, PA</t>
  </si>
  <si>
    <t>travel application 1814412</t>
  </si>
  <si>
    <t xml:space="preserve">Reimbursement - Conference Registration Fees </t>
  </si>
  <si>
    <t>Req. 100475937</t>
  </si>
  <si>
    <t>Staples</t>
  </si>
  <si>
    <t>Req. 100478460</t>
  </si>
  <si>
    <t>voucher submitted3/12/18</t>
  </si>
  <si>
    <t>Bell Travel - Clint Morgan - airfare</t>
  </si>
  <si>
    <t>Req. 100504232</t>
  </si>
  <si>
    <t>Bell Travel - Steven Perlman - airfare</t>
  </si>
  <si>
    <t>Req. 100507515</t>
  </si>
  <si>
    <t>Bell Travel - Robert Williams - airfare</t>
  </si>
  <si>
    <t>Req. 100507921</t>
  </si>
  <si>
    <t>Bell Travel - Scott Weir - airfare</t>
  </si>
  <si>
    <t>Req. 100536702</t>
  </si>
  <si>
    <t>Staybridge - Robert Williams - hotel</t>
  </si>
  <si>
    <t>Req. 100545778</t>
  </si>
  <si>
    <t>TX Academy of Nutrition &amp; Dietetics State Conference - one student (Yasamen Jamshidinaeini)</t>
  </si>
  <si>
    <t xml:space="preserve">Houston, TX </t>
  </si>
  <si>
    <t>4/12-15/2018</t>
  </si>
  <si>
    <t>travel application 1815463</t>
  </si>
  <si>
    <t>Overton Hotel - Scott Weir</t>
  </si>
  <si>
    <t>Req. 100858239</t>
  </si>
  <si>
    <t>TTU Museum</t>
  </si>
  <si>
    <t>Emailed contract w/FOP to Jamie Looney</t>
  </si>
  <si>
    <t>Lone Star Decorating</t>
  </si>
  <si>
    <t>Req. 100891511</t>
  </si>
  <si>
    <t>11/1/17: 1/3 penalty for failure to meeting funding training; 12/15/17: 1/3 penalty for failure to meeting funding training; 2/28/18: 1/3 penalty for failure to meet requirements</t>
  </si>
  <si>
    <t>Facility Rental</t>
  </si>
  <si>
    <t>Req. 100904757</t>
  </si>
  <si>
    <t>Reimbursement - 10 Conference Registrations</t>
  </si>
  <si>
    <t>Req. 100906542</t>
  </si>
  <si>
    <t>4 students to Southern Graphics Conference International</t>
  </si>
  <si>
    <t>4/4-9/2018</t>
  </si>
  <si>
    <t>Las Vegas, NV</t>
  </si>
  <si>
    <t>travel application 1816058</t>
  </si>
  <si>
    <t>Overton Hotel - Stacey Bretz</t>
  </si>
  <si>
    <t>Req. 100921121</t>
  </si>
  <si>
    <t>Guest Professional Fee - Samuel Webb</t>
  </si>
  <si>
    <t>Req. 101134394</t>
  </si>
  <si>
    <t>Guest Professional Fee - Meghan Sullivan</t>
  </si>
  <si>
    <t>Guest Professional Travel Expenses Reimbursement - Meghan Sullivan</t>
  </si>
  <si>
    <t>Req. 101141815</t>
  </si>
  <si>
    <t>Req. 101142255</t>
  </si>
  <si>
    <t>Guest Speaker - Airfare Reimbursement - Stacey Bretz</t>
  </si>
  <si>
    <t>Req. 101198521</t>
  </si>
  <si>
    <t>Req. 101200263</t>
  </si>
  <si>
    <t>contingency approved for $590.62 for Banquet at Llano Estacado Winery</t>
  </si>
  <si>
    <t>Student Association of Institute of Environmental &amp; Human Health</t>
  </si>
  <si>
    <t>Facility Tours</t>
  </si>
  <si>
    <t>Houston, TX</t>
  </si>
  <si>
    <t>4/19-21/2018</t>
  </si>
  <si>
    <t>travel application 1817073</t>
  </si>
  <si>
    <t>Texas Assc of Museums Conference</t>
  </si>
  <si>
    <t>4/18-21/2018</t>
  </si>
  <si>
    <t>travel application 1817079</t>
  </si>
  <si>
    <t>reverse amount on hold - org took more than 2/3 of membership</t>
  </si>
  <si>
    <t>travel voucher submitted</t>
  </si>
  <si>
    <t xml:space="preserve">Staples </t>
  </si>
  <si>
    <t>Req. 101642557</t>
  </si>
  <si>
    <t>Reimbursement - Supplies</t>
  </si>
  <si>
    <t>Req. 101645398</t>
  </si>
  <si>
    <t>Overton Hotel - Matthew Tramick</t>
  </si>
  <si>
    <t xml:space="preserve">Overton Hotel - Richard Relyea </t>
  </si>
  <si>
    <t>Req. 101815992</t>
  </si>
  <si>
    <t>Req. 101820851</t>
  </si>
  <si>
    <t>Overton - Will Cantrell</t>
  </si>
  <si>
    <t>Req. 101822902</t>
  </si>
  <si>
    <t>American Meteorological Society Conference</t>
  </si>
  <si>
    <t>contingency approved for Trip 6/9-12/2018</t>
  </si>
  <si>
    <t>contingency approved for airfare for Will Cantrell</t>
  </si>
  <si>
    <t>Student Chapter of American Meteorological Society</t>
  </si>
  <si>
    <t>Bell Travel - Will Cantrell</t>
  </si>
  <si>
    <t>Req. 101885688</t>
  </si>
  <si>
    <t>Boston, MA</t>
  </si>
  <si>
    <t>6/8-13/2018</t>
  </si>
  <si>
    <t>travel application 1818141</t>
  </si>
  <si>
    <t>SETAC South Central Regional Chapter Conference</t>
  </si>
  <si>
    <t xml:space="preserve">Junction, TX </t>
  </si>
  <si>
    <t>4/25-28/2018</t>
  </si>
  <si>
    <t>travel application 1818200</t>
  </si>
  <si>
    <t>Llano Estacado - room rental</t>
  </si>
  <si>
    <t>Req. 102004250</t>
  </si>
  <si>
    <t>Guest Professional - Alexander McNair - professional fee &amp; reimburse airfare</t>
  </si>
  <si>
    <t>Req. 102135871</t>
  </si>
  <si>
    <t>Guest Professional - Annie Abbott - reimburse airfare</t>
  </si>
  <si>
    <t>Req. 102137709</t>
  </si>
  <si>
    <t>Guest Professional Fee - Annie Abbott</t>
  </si>
  <si>
    <t>Req. 102173759</t>
  </si>
  <si>
    <t>voucher processed</t>
  </si>
  <si>
    <t>Cefiro</t>
  </si>
  <si>
    <t>La Sirena - rental fee</t>
  </si>
  <si>
    <t>Req. 102513708</t>
  </si>
  <si>
    <t>Reimbursement</t>
  </si>
  <si>
    <t>Req. 102515108</t>
  </si>
  <si>
    <t>Reverse amount for Advanced Graphix</t>
  </si>
  <si>
    <t>Actual Amount pd to Advanced Graphix (org paid more than 1/2 for invoice 10920)</t>
  </si>
  <si>
    <t>voucher submitted 5/4</t>
  </si>
  <si>
    <t xml:space="preserve">Elizabeth Roesler emailed about this transaction. Someone in a different department at TTU reserved a room at the Hyatt (across street from Overton - confirmation #65513083-1. Overton confirmed on 5/7 that Rick was a NO SHOW for his reservation and TTU will be charged. SGA will not pay for the room at the Hyatt. </t>
  </si>
  <si>
    <t>voucher submitted 5/9</t>
  </si>
  <si>
    <t>voucher submitted 5/10</t>
  </si>
  <si>
    <t>Req. 103166970</t>
  </si>
  <si>
    <t>Los Angeles, CA</t>
  </si>
  <si>
    <t>5/29-6/3/2018</t>
  </si>
  <si>
    <t>travel application 1820744</t>
  </si>
  <si>
    <t>travel application 1822067 (presenting paper - registration only)</t>
  </si>
  <si>
    <t>req. 103946276</t>
  </si>
  <si>
    <t>Req. 104006253</t>
  </si>
  <si>
    <t>above Req canceled b/c org paid the vendor in full. They can be reimbursed for 1/2 the expense…will need to submit appropriate paperwork- org will also need to be established as a vendor with TTU to be reimbursed</t>
  </si>
  <si>
    <t>voucher submitted 6/22</t>
  </si>
  <si>
    <t>Nutrition Conference (5 students registration only)</t>
  </si>
  <si>
    <t>Assc of Communications Conference &amp; Ag Media Summit</t>
  </si>
  <si>
    <t>8/4-8/2018</t>
  </si>
  <si>
    <t>Scottsdale, AZ</t>
  </si>
  <si>
    <t>travel application 1824183</t>
  </si>
  <si>
    <t>voucher processed 7/2</t>
  </si>
  <si>
    <t>voucher processed for ARMA</t>
  </si>
  <si>
    <t>Guest Professional Fee - Kyle Langley</t>
  </si>
  <si>
    <t>Req. 105317340</t>
  </si>
  <si>
    <t>7/21-23/2018</t>
  </si>
  <si>
    <t>MTN Career Strategy Summit (5 students)</t>
  </si>
  <si>
    <t>travel application 1824532</t>
  </si>
  <si>
    <t>National conference for LGBT Agriculturists and allies</t>
  </si>
  <si>
    <t>6/20-23/2018</t>
  </si>
  <si>
    <t>Des Moines, IA</t>
  </si>
  <si>
    <t>travel application 1825205</t>
  </si>
  <si>
    <t>voucher submitted</t>
  </si>
  <si>
    <t>Req. 106591408</t>
  </si>
  <si>
    <t>Req. 106776607</t>
  </si>
  <si>
    <t>Req. 106780659</t>
  </si>
  <si>
    <t>corrected amount on application</t>
  </si>
  <si>
    <t>Req. 106827203</t>
  </si>
  <si>
    <t>Per email from Sara Sorge - the group did not travel to Austin as planned. Travel application canceled.</t>
  </si>
  <si>
    <t>Req. 106847857</t>
  </si>
  <si>
    <t>Req. 106881618</t>
  </si>
  <si>
    <t>Req. 106884677</t>
  </si>
  <si>
    <t>Reimbursement of Conference Registration fees</t>
  </si>
  <si>
    <t>Req. 106888267</t>
  </si>
  <si>
    <t>Req. 106889936</t>
  </si>
  <si>
    <t>Req. 106894050</t>
  </si>
  <si>
    <t>The Agriculturist</t>
  </si>
  <si>
    <t>Gave FOP to Dianne Coffman</t>
  </si>
  <si>
    <t>processing travel voucher</t>
  </si>
  <si>
    <t>Req. 107138894</t>
  </si>
  <si>
    <t>FINAL: UPDATED: 8/20/2018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</si>
</sst>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m/dd/yy;@"/>
    <numFmt numFmtId="166" formatCode="m/d/yy;@"/>
  </numFmts>
  <fonts count="11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3" applyNumberFormat="1"/>
    <xf numFmtId="164" fontId="0" fillId="0" borderId="0" xfId="0" applyNumberFormat="1" applyFill="1"/>
    <xf numFmtId="0" fontId="0" fillId="0" borderId="0" xfId="0" applyFill="1"/>
    <xf numFmtId="14" fontId="5" fillId="0" borderId="0" xfId="0" applyNumberFormat="1" applyFont="1"/>
    <xf numFmtId="0" fontId="4" fillId="0" borderId="0" xfId="0" applyFont="1"/>
    <xf numFmtId="14" fontId="0" fillId="0" borderId="0" xfId="0" applyNumberFormat="1" applyFill="1"/>
    <xf numFmtId="0" fontId="2" fillId="0" borderId="1" xfId="3" applyFill="1" applyBorder="1"/>
    <xf numFmtId="164" fontId="0" fillId="0" borderId="1" xfId="0" applyNumberFormat="1" applyFill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/>
    <xf numFmtId="164" fontId="7" fillId="0" borderId="0" xfId="0" applyNumberFormat="1" applyFont="1" applyFill="1"/>
    <xf numFmtId="164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9" fillId="0" borderId="0" xfId="0" applyFont="1" applyFill="1"/>
    <xf numFmtId="0" fontId="0" fillId="4" borderId="0" xfId="0" applyFill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/>
    <xf numFmtId="166" fontId="0" fillId="0" borderId="0" xfId="0" applyNumberFormat="1"/>
    <xf numFmtId="0" fontId="0" fillId="0" borderId="0" xfId="0" applyFont="1" applyAlignment="1">
      <alignment horizontal="left" wrapText="1"/>
    </xf>
    <xf numFmtId="0" fontId="10" fillId="0" borderId="0" xfId="0" applyFont="1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2" fillId="3" borderId="1" xfId="3" applyFill="1" applyBorder="1"/>
    <xf numFmtId="164" fontId="0" fillId="3" borderId="1" xfId="0" applyNumberFormat="1" applyFill="1" applyBorder="1"/>
    <xf numFmtId="164" fontId="4" fillId="3" borderId="1" xfId="0" applyNumberFormat="1" applyFont="1" applyFill="1" applyBorder="1"/>
    <xf numFmtId="165" fontId="0" fillId="3" borderId="1" xfId="0" applyNumberFormat="1" applyFill="1" applyBorder="1" applyAlignment="1">
      <alignment horizontal="center"/>
    </xf>
    <xf numFmtId="16" fontId="6" fillId="0" borderId="0" xfId="0" applyNumberFormat="1" applyFont="1" applyFill="1" applyAlignment="1"/>
    <xf numFmtId="49" fontId="0" fillId="0" borderId="0" xfId="0" applyNumberFormat="1" applyFill="1" applyAlignment="1">
      <alignment horizontal="center"/>
    </xf>
    <xf numFmtId="14" fontId="2" fillId="0" borderId="1" xfId="3" applyNumberFormat="1" applyFill="1" applyBorder="1"/>
    <xf numFmtId="164" fontId="0" fillId="0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164" fontId="0" fillId="4" borderId="1" xfId="0" applyNumberFormat="1" applyFill="1" applyBorder="1"/>
    <xf numFmtId="164" fontId="0" fillId="2" borderId="1" xfId="0" applyNumberFormat="1" applyFill="1" applyBorder="1"/>
    <xf numFmtId="164" fontId="7" fillId="0" borderId="0" xfId="0" applyNumberFormat="1" applyFont="1" applyFill="1" applyAlignment="1"/>
    <xf numFmtId="164" fontId="6" fillId="2" borderId="0" xfId="0" applyNumberFormat="1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11" defaultRowHeight="15.75" x14ac:dyDescent="0.25"/>
  <cols>
    <col min="1" max="1" width="75.625" style="9" bestFit="1" customWidth="1"/>
    <col min="2" max="2" width="10.875" style="8"/>
    <col min="3" max="3" width="12.625" style="8" customWidth="1"/>
    <col min="4" max="4" width="12.625" style="33" customWidth="1"/>
    <col min="5" max="6" width="10.875" style="8"/>
    <col min="7" max="7" width="16.125" style="8" customWidth="1"/>
    <col min="8" max="8" width="11" style="45"/>
    <col min="9" max="9" width="12.125" style="45" customWidth="1"/>
    <col min="10" max="10" width="11" style="45"/>
    <col min="11" max="16384" width="11" style="9"/>
  </cols>
  <sheetData>
    <row r="1" spans="1:10" x14ac:dyDescent="0.25">
      <c r="A1" s="32" t="s">
        <v>73</v>
      </c>
      <c r="D1" s="77" t="s">
        <v>321</v>
      </c>
      <c r="E1" s="77"/>
      <c r="F1" s="77"/>
    </row>
    <row r="2" spans="1:10" x14ac:dyDescent="0.25">
      <c r="A2" s="32" t="s">
        <v>74</v>
      </c>
      <c r="D2" s="76"/>
      <c r="E2" s="76"/>
      <c r="F2" s="76"/>
    </row>
    <row r="3" spans="1:10" s="28" customFormat="1" ht="47.25" x14ac:dyDescent="0.25">
      <c r="A3" s="28" t="s">
        <v>0</v>
      </c>
      <c r="B3" s="29" t="s">
        <v>1</v>
      </c>
      <c r="C3" s="29" t="s">
        <v>2</v>
      </c>
      <c r="D3" s="35" t="s">
        <v>59</v>
      </c>
      <c r="E3" s="29" t="s">
        <v>3</v>
      </c>
      <c r="F3" s="29" t="s">
        <v>4</v>
      </c>
      <c r="G3" s="29" t="s">
        <v>66</v>
      </c>
      <c r="H3" s="46" t="s">
        <v>5</v>
      </c>
      <c r="I3" s="46" t="s">
        <v>6</v>
      </c>
      <c r="J3" s="46" t="s">
        <v>7</v>
      </c>
    </row>
    <row r="4" spans="1:10" x14ac:dyDescent="0.25">
      <c r="A4" s="13" t="s">
        <v>75</v>
      </c>
      <c r="B4" s="14">
        <v>1000</v>
      </c>
      <c r="C4" s="14">
        <f>AEGSO!B6</f>
        <v>250</v>
      </c>
      <c r="D4" s="20">
        <f>AEGSO!B7</f>
        <v>0</v>
      </c>
      <c r="E4" s="14">
        <f>AEGSO!B8</f>
        <v>1250</v>
      </c>
      <c r="F4" s="74">
        <f t="shared" ref="F4" si="0">B4+C4-D4-E4</f>
        <v>0</v>
      </c>
      <c r="G4" s="14"/>
      <c r="H4" s="47">
        <v>42858</v>
      </c>
      <c r="I4" s="47">
        <v>42958</v>
      </c>
      <c r="J4" s="47">
        <v>42984</v>
      </c>
    </row>
    <row r="5" spans="1:10" x14ac:dyDescent="0.25">
      <c r="A5" s="13" t="s">
        <v>9</v>
      </c>
      <c r="B5" s="14">
        <v>9000</v>
      </c>
      <c r="C5" s="14">
        <f>AECGO!B6</f>
        <v>0</v>
      </c>
      <c r="D5" s="20">
        <f>AECGO!B7</f>
        <v>0</v>
      </c>
      <c r="E5" s="14">
        <f>AECGO!B8</f>
        <v>9000</v>
      </c>
      <c r="F5" s="74">
        <f t="shared" ref="F5:F28" si="1">B5+C5-D5-E5</f>
        <v>0</v>
      </c>
      <c r="G5" s="14" t="s">
        <v>60</v>
      </c>
      <c r="H5" s="47">
        <v>42951</v>
      </c>
      <c r="I5" s="47">
        <v>43013</v>
      </c>
      <c r="J5" s="47">
        <v>42984</v>
      </c>
    </row>
    <row r="6" spans="1:10" x14ac:dyDescent="0.25">
      <c r="A6" s="13" t="s">
        <v>10</v>
      </c>
      <c r="B6" s="14">
        <v>9150</v>
      </c>
      <c r="C6" s="14">
        <f>TTUAB!B6</f>
        <v>0</v>
      </c>
      <c r="D6" s="20">
        <f>TTUAB!B7</f>
        <v>0</v>
      </c>
      <c r="E6" s="65">
        <f>TTUAB!B8</f>
        <v>9150</v>
      </c>
      <c r="F6" s="74">
        <f t="shared" si="1"/>
        <v>0</v>
      </c>
      <c r="G6" s="14" t="s">
        <v>41</v>
      </c>
      <c r="H6" s="47">
        <v>42984</v>
      </c>
      <c r="I6" s="47">
        <v>42998</v>
      </c>
      <c r="J6" s="47">
        <v>42984</v>
      </c>
    </row>
    <row r="7" spans="1:10" x14ac:dyDescent="0.25">
      <c r="A7" s="13" t="s">
        <v>37</v>
      </c>
      <c r="B7" s="14">
        <v>4000</v>
      </c>
      <c r="C7" s="14">
        <f>ANRS!B6</f>
        <v>0</v>
      </c>
      <c r="D7" s="20">
        <f>ANRS!B7</f>
        <v>0</v>
      </c>
      <c r="E7" s="14">
        <f>ANRS!B8</f>
        <v>3997.5700000000006</v>
      </c>
      <c r="F7" s="74">
        <f t="shared" si="1"/>
        <v>2.4299999999993815</v>
      </c>
      <c r="G7" s="14" t="s">
        <v>42</v>
      </c>
      <c r="H7" s="47">
        <v>42905</v>
      </c>
      <c r="I7" s="47">
        <v>42958</v>
      </c>
      <c r="J7" s="47">
        <v>42984</v>
      </c>
    </row>
    <row r="8" spans="1:10" x14ac:dyDescent="0.25">
      <c r="A8" s="13" t="s">
        <v>11</v>
      </c>
      <c r="B8" s="14">
        <v>750</v>
      </c>
      <c r="C8" s="14">
        <f>BGSA!B6</f>
        <v>0</v>
      </c>
      <c r="D8" s="20">
        <f>BGSA!B7</f>
        <v>0</v>
      </c>
      <c r="E8" s="14">
        <f>BGSA!B8</f>
        <v>750</v>
      </c>
      <c r="F8" s="74">
        <f t="shared" si="1"/>
        <v>0</v>
      </c>
      <c r="G8" s="14" t="s">
        <v>43</v>
      </c>
      <c r="H8" s="47">
        <v>43018</v>
      </c>
      <c r="I8" s="47">
        <v>42958</v>
      </c>
      <c r="J8" s="47">
        <v>42985</v>
      </c>
    </row>
    <row r="9" spans="1:10" x14ac:dyDescent="0.25">
      <c r="A9" s="13" t="s">
        <v>39</v>
      </c>
      <c r="B9" s="14">
        <v>2050</v>
      </c>
      <c r="C9" s="14">
        <f>CEHLC!B6</f>
        <v>11</v>
      </c>
      <c r="D9" s="20">
        <f>CEHLC!B7</f>
        <v>0</v>
      </c>
      <c r="E9" s="14">
        <f>CEHLC!B8</f>
        <v>2060.0100000000002</v>
      </c>
      <c r="F9" s="74">
        <f t="shared" si="1"/>
        <v>0.98999999999978172</v>
      </c>
      <c r="G9" s="14" t="s">
        <v>44</v>
      </c>
      <c r="H9" s="47">
        <v>43000</v>
      </c>
      <c r="I9" s="47">
        <v>43013</v>
      </c>
      <c r="J9" s="47">
        <v>42984</v>
      </c>
    </row>
    <row r="10" spans="1:10" x14ac:dyDescent="0.25">
      <c r="A10" s="13" t="s">
        <v>12</v>
      </c>
      <c r="B10" s="14">
        <v>4000</v>
      </c>
      <c r="C10" s="14">
        <f>CGSO!B6</f>
        <v>0</v>
      </c>
      <c r="D10" s="20">
        <f>CGSO!B7</f>
        <v>0</v>
      </c>
      <c r="E10" s="14">
        <f>CGSO!B8</f>
        <v>4000</v>
      </c>
      <c r="F10" s="74">
        <f t="shared" si="1"/>
        <v>0</v>
      </c>
      <c r="G10" s="14" t="s">
        <v>45</v>
      </c>
      <c r="H10" s="47">
        <v>43004</v>
      </c>
      <c r="I10" s="47">
        <v>42958</v>
      </c>
      <c r="J10" s="47">
        <v>43028</v>
      </c>
    </row>
    <row r="11" spans="1:10" x14ac:dyDescent="0.25">
      <c r="A11" s="13" t="s">
        <v>13</v>
      </c>
      <c r="B11" s="14">
        <v>400</v>
      </c>
      <c r="C11" s="14">
        <f>CPGSC!B6</f>
        <v>0</v>
      </c>
      <c r="D11" s="20">
        <f>CPGSC!B7</f>
        <v>0</v>
      </c>
      <c r="E11" s="14">
        <f>CPGSC!B8</f>
        <v>161.84</v>
      </c>
      <c r="F11" s="14">
        <f t="shared" si="1"/>
        <v>238.16</v>
      </c>
      <c r="G11" s="14" t="s">
        <v>61</v>
      </c>
      <c r="H11" s="47">
        <v>43004</v>
      </c>
      <c r="I11" s="47">
        <v>42958</v>
      </c>
      <c r="J11" s="47">
        <v>43028</v>
      </c>
    </row>
    <row r="12" spans="1:10" x14ac:dyDescent="0.25">
      <c r="A12" s="13" t="s">
        <v>14</v>
      </c>
      <c r="B12" s="14">
        <v>4000</v>
      </c>
      <c r="C12" s="14">
        <f>GCC!B6</f>
        <v>0</v>
      </c>
      <c r="D12" s="20">
        <f>GCC!B7</f>
        <v>0</v>
      </c>
      <c r="E12" s="14">
        <f>GCC!B8</f>
        <v>4000</v>
      </c>
      <c r="F12" s="74">
        <f t="shared" si="1"/>
        <v>0</v>
      </c>
      <c r="G12" s="14" t="s">
        <v>46</v>
      </c>
      <c r="H12" s="47">
        <v>43003</v>
      </c>
      <c r="I12" s="47">
        <v>42993</v>
      </c>
      <c r="J12" s="47">
        <v>42984</v>
      </c>
    </row>
    <row r="13" spans="1:10" x14ac:dyDescent="0.25">
      <c r="A13" s="13" t="s">
        <v>62</v>
      </c>
      <c r="B13" s="14">
        <v>585</v>
      </c>
      <c r="C13" s="14">
        <f>GNO!B6</f>
        <v>146.25</v>
      </c>
      <c r="D13" s="20">
        <f>GNO!B7</f>
        <v>0</v>
      </c>
      <c r="E13" s="14">
        <f>GNO!B8</f>
        <v>729.4</v>
      </c>
      <c r="F13" s="74">
        <f t="shared" si="1"/>
        <v>1.8500000000000227</v>
      </c>
      <c r="G13" s="14" t="s">
        <v>67</v>
      </c>
      <c r="H13" s="47">
        <v>42923</v>
      </c>
      <c r="I13" s="47">
        <v>43018</v>
      </c>
      <c r="J13" s="47">
        <v>42984</v>
      </c>
    </row>
    <row r="14" spans="1:10" x14ac:dyDescent="0.25">
      <c r="A14" s="13" t="s">
        <v>15</v>
      </c>
      <c r="B14" s="14">
        <v>1200</v>
      </c>
      <c r="C14" s="14">
        <f>GOCPS!B6</f>
        <v>0</v>
      </c>
      <c r="D14" s="20">
        <f>GOCPS!B7</f>
        <v>0</v>
      </c>
      <c r="E14" s="14">
        <f>GOCPS!B8</f>
        <v>600</v>
      </c>
      <c r="F14" s="14">
        <f t="shared" si="1"/>
        <v>600</v>
      </c>
      <c r="G14" s="14" t="s">
        <v>47</v>
      </c>
      <c r="H14" s="47">
        <v>43010</v>
      </c>
      <c r="I14" s="47">
        <v>43014</v>
      </c>
      <c r="J14" s="47">
        <v>42985</v>
      </c>
    </row>
    <row r="15" spans="1:10" x14ac:dyDescent="0.25">
      <c r="A15" s="64" t="s">
        <v>76</v>
      </c>
      <c r="B15" s="14">
        <v>400</v>
      </c>
      <c r="C15" s="14">
        <f>GSW!B6</f>
        <v>0</v>
      </c>
      <c r="D15" s="20">
        <f>GSW!B7</f>
        <v>133.32</v>
      </c>
      <c r="E15" s="14">
        <f>GSW!B8</f>
        <v>0</v>
      </c>
      <c r="F15" s="75">
        <f>B15+C15-D15-E15</f>
        <v>266.68</v>
      </c>
      <c r="G15" s="14"/>
      <c r="H15" s="47">
        <v>42846</v>
      </c>
      <c r="I15" s="47">
        <v>43075</v>
      </c>
      <c r="J15" s="47">
        <v>42985</v>
      </c>
    </row>
    <row r="16" spans="1:10" x14ac:dyDescent="0.25">
      <c r="A16" s="13" t="s">
        <v>16</v>
      </c>
      <c r="B16" s="14">
        <v>1950</v>
      </c>
      <c r="C16" s="14">
        <f>HGSO!B6</f>
        <v>0</v>
      </c>
      <c r="D16" s="20">
        <f>HGSO!B7</f>
        <v>0</v>
      </c>
      <c r="E16" s="14">
        <f>HGSO!B8</f>
        <v>1950.57</v>
      </c>
      <c r="F16" s="74">
        <f t="shared" si="1"/>
        <v>-0.56999999999993634</v>
      </c>
      <c r="G16" s="14" t="s">
        <v>48</v>
      </c>
      <c r="H16" s="47">
        <v>42976</v>
      </c>
      <c r="I16" s="47">
        <v>42990</v>
      </c>
      <c r="J16" s="47">
        <v>42984</v>
      </c>
    </row>
    <row r="17" spans="1:10" x14ac:dyDescent="0.25">
      <c r="A17" s="13" t="s">
        <v>17</v>
      </c>
      <c r="B17" s="14">
        <v>1500</v>
      </c>
      <c r="C17" s="14">
        <f>'HDFS-GSA'!B6</f>
        <v>0</v>
      </c>
      <c r="D17" s="20">
        <f>'HDFS-GSA'!B7</f>
        <v>0</v>
      </c>
      <c r="E17" s="14">
        <f>'HDFS-GSA'!B8</f>
        <v>838.84</v>
      </c>
      <c r="F17" s="14">
        <f t="shared" si="1"/>
        <v>661.16</v>
      </c>
      <c r="G17" s="14" t="s">
        <v>49</v>
      </c>
      <c r="H17" s="47">
        <v>42985</v>
      </c>
      <c r="I17" s="47">
        <v>43013</v>
      </c>
      <c r="J17" s="47">
        <v>42985</v>
      </c>
    </row>
    <row r="18" spans="1:10" x14ac:dyDescent="0.25">
      <c r="A18" s="13" t="s">
        <v>18</v>
      </c>
      <c r="B18" s="14">
        <v>5000</v>
      </c>
      <c r="C18" s="14">
        <f>HFES!B6</f>
        <v>0</v>
      </c>
      <c r="D18" s="20">
        <f>HFES!B7</f>
        <v>0</v>
      </c>
      <c r="E18" s="14">
        <f>HFES!B8</f>
        <v>5000</v>
      </c>
      <c r="F18" s="74">
        <f t="shared" si="1"/>
        <v>0</v>
      </c>
      <c r="G18" s="14" t="s">
        <v>50</v>
      </c>
      <c r="H18" s="47">
        <v>42923</v>
      </c>
      <c r="I18" s="47">
        <v>42958</v>
      </c>
      <c r="J18" s="47">
        <v>42984</v>
      </c>
    </row>
    <row r="19" spans="1:10" x14ac:dyDescent="0.25">
      <c r="A19" s="13" t="s">
        <v>19</v>
      </c>
      <c r="B19" s="14">
        <v>2080</v>
      </c>
      <c r="C19" s="14">
        <f>LESETAC!B6</f>
        <v>0</v>
      </c>
      <c r="D19" s="20">
        <f>LESETAC!B7</f>
        <v>0</v>
      </c>
      <c r="E19" s="14">
        <f>LESETAC!B8</f>
        <v>2080</v>
      </c>
      <c r="F19" s="74">
        <f t="shared" si="1"/>
        <v>0</v>
      </c>
      <c r="G19" s="14" t="s">
        <v>51</v>
      </c>
      <c r="H19" s="47">
        <v>42951</v>
      </c>
      <c r="I19" s="47">
        <v>42958</v>
      </c>
      <c r="J19" s="47">
        <v>43014</v>
      </c>
    </row>
    <row r="20" spans="1:10" x14ac:dyDescent="0.25">
      <c r="A20" s="13" t="s">
        <v>38</v>
      </c>
      <c r="B20" s="14">
        <v>1700</v>
      </c>
      <c r="C20" s="14">
        <f>MHSA!B6</f>
        <v>0</v>
      </c>
      <c r="D20" s="20">
        <f>MHSA!B7</f>
        <v>0</v>
      </c>
      <c r="E20" s="14">
        <f>MHSA!B8</f>
        <v>1696.97</v>
      </c>
      <c r="F20" s="74">
        <f t="shared" si="1"/>
        <v>3.0299999999999727</v>
      </c>
      <c r="G20" s="14" t="s">
        <v>52</v>
      </c>
      <c r="H20" s="47">
        <v>42838</v>
      </c>
      <c r="I20" s="47">
        <v>42958</v>
      </c>
      <c r="J20" s="47">
        <v>42984</v>
      </c>
    </row>
    <row r="21" spans="1:10" x14ac:dyDescent="0.25">
      <c r="A21" s="13" t="s">
        <v>40</v>
      </c>
      <c r="B21" s="14">
        <v>1250</v>
      </c>
      <c r="C21" s="14">
        <f>PGSC!B6</f>
        <v>0</v>
      </c>
      <c r="D21" s="20">
        <f>PGSC!B7</f>
        <v>0</v>
      </c>
      <c r="E21" s="14">
        <f>PGSC!B8</f>
        <v>1219.3</v>
      </c>
      <c r="F21" s="14">
        <f t="shared" si="1"/>
        <v>30.700000000000045</v>
      </c>
      <c r="G21" s="14" t="s">
        <v>53</v>
      </c>
      <c r="H21" s="47">
        <v>42998</v>
      </c>
      <c r="I21" s="47">
        <v>42990</v>
      </c>
      <c r="J21" s="47">
        <v>42983</v>
      </c>
    </row>
    <row r="22" spans="1:10" s="25" customFormat="1" x14ac:dyDescent="0.25">
      <c r="A22" s="58" t="s">
        <v>63</v>
      </c>
      <c r="B22" s="59">
        <v>400</v>
      </c>
      <c r="C22" s="59">
        <f>PAGA!B6</f>
        <v>0</v>
      </c>
      <c r="D22" s="60">
        <f>PAGA!B7</f>
        <v>400</v>
      </c>
      <c r="E22" s="59">
        <f>PAGA!B8</f>
        <v>0</v>
      </c>
      <c r="F22" s="59">
        <f t="shared" si="1"/>
        <v>0</v>
      </c>
      <c r="G22" s="59" t="s">
        <v>65</v>
      </c>
      <c r="H22" s="61">
        <v>43021</v>
      </c>
      <c r="I22" s="61">
        <v>42990</v>
      </c>
      <c r="J22" s="61"/>
    </row>
    <row r="23" spans="1:10" x14ac:dyDescent="0.25">
      <c r="A23" s="13" t="s">
        <v>21</v>
      </c>
      <c r="B23" s="14">
        <v>5000</v>
      </c>
      <c r="C23" s="14">
        <f>RGA!B6</f>
        <v>0</v>
      </c>
      <c r="D23" s="20">
        <f>RGA!B7</f>
        <v>0</v>
      </c>
      <c r="E23" s="14">
        <f>RGA!B8</f>
        <v>4563.5</v>
      </c>
      <c r="F23" s="14">
        <f t="shared" si="1"/>
        <v>436.5</v>
      </c>
      <c r="G23" s="14" t="s">
        <v>54</v>
      </c>
      <c r="H23" s="47">
        <v>43004</v>
      </c>
      <c r="I23" s="47">
        <v>43013</v>
      </c>
      <c r="J23" s="47">
        <v>42984</v>
      </c>
    </row>
    <row r="24" spans="1:10" x14ac:dyDescent="0.25">
      <c r="A24" s="13" t="s">
        <v>36</v>
      </c>
      <c r="B24" s="14">
        <v>6750</v>
      </c>
      <c r="C24" s="14">
        <f>Red2Black!B6</f>
        <v>0</v>
      </c>
      <c r="D24" s="20">
        <f>Red2Black!B7</f>
        <v>0</v>
      </c>
      <c r="E24" s="14">
        <f>Red2Black!B8</f>
        <v>5919.1</v>
      </c>
      <c r="F24" s="14">
        <f t="shared" si="1"/>
        <v>830.89999999999964</v>
      </c>
      <c r="G24" s="14" t="s">
        <v>55</v>
      </c>
      <c r="H24" s="47">
        <v>42877</v>
      </c>
      <c r="I24" s="47">
        <v>42958</v>
      </c>
      <c r="J24" s="47">
        <v>42984</v>
      </c>
    </row>
    <row r="25" spans="1:10" ht="15.75" customHeight="1" x14ac:dyDescent="0.25">
      <c r="A25" s="13" t="s">
        <v>77</v>
      </c>
      <c r="B25" s="14">
        <v>800</v>
      </c>
      <c r="C25" s="14">
        <f>STEM!B6</f>
        <v>0</v>
      </c>
      <c r="D25" s="20">
        <f>STEM!B7</f>
        <v>0</v>
      </c>
      <c r="E25" s="14">
        <f>STEM!B8</f>
        <v>0</v>
      </c>
      <c r="F25" s="75">
        <f t="shared" si="1"/>
        <v>800</v>
      </c>
      <c r="G25" s="14"/>
      <c r="H25" s="47">
        <v>43024</v>
      </c>
      <c r="I25" s="47">
        <v>43018</v>
      </c>
      <c r="J25" s="47">
        <v>43028</v>
      </c>
    </row>
    <row r="26" spans="1:10" x14ac:dyDescent="0.25">
      <c r="A26" s="13" t="s">
        <v>72</v>
      </c>
      <c r="B26" s="14">
        <v>100</v>
      </c>
      <c r="C26" s="14">
        <f>SAMFT!B6</f>
        <v>0</v>
      </c>
      <c r="D26" s="20">
        <f>SAMFT!B7</f>
        <v>0</v>
      </c>
      <c r="E26" s="14">
        <f>SAMFT!B8</f>
        <v>0</v>
      </c>
      <c r="F26" s="75">
        <f t="shared" si="1"/>
        <v>100</v>
      </c>
      <c r="G26" s="14"/>
      <c r="H26" s="47">
        <v>42991</v>
      </c>
      <c r="I26" s="47">
        <v>43013</v>
      </c>
      <c r="J26" s="47">
        <v>43035</v>
      </c>
    </row>
    <row r="27" spans="1:10" x14ac:dyDescent="0.25">
      <c r="A27" s="13" t="s">
        <v>33</v>
      </c>
      <c r="B27" s="14">
        <v>2362.5</v>
      </c>
      <c r="C27" s="14">
        <f>'SA-TIEHH'!B6</f>
        <v>590.62</v>
      </c>
      <c r="D27" s="20">
        <f>'SA-TIEHH'!B7</f>
        <v>0</v>
      </c>
      <c r="E27" s="14">
        <f>'SA-TIEHH'!B8</f>
        <v>2830.44</v>
      </c>
      <c r="F27" s="14">
        <f t="shared" si="1"/>
        <v>122.67999999999984</v>
      </c>
      <c r="G27" s="14" t="s">
        <v>56</v>
      </c>
      <c r="H27" s="47">
        <v>42949</v>
      </c>
      <c r="I27" s="47">
        <v>42958</v>
      </c>
      <c r="J27" s="47">
        <v>43014</v>
      </c>
    </row>
    <row r="28" spans="1:10" x14ac:dyDescent="0.25">
      <c r="A28" s="13" t="s">
        <v>22</v>
      </c>
      <c r="B28" s="14">
        <v>2000</v>
      </c>
      <c r="C28" s="14">
        <f>SCAMS!B6</f>
        <v>500</v>
      </c>
      <c r="D28" s="20">
        <f>SCAMS!B7</f>
        <v>0</v>
      </c>
      <c r="E28" s="14">
        <f>SCAMS!B8</f>
        <v>2472.6899999999996</v>
      </c>
      <c r="F28" s="14">
        <f t="shared" si="1"/>
        <v>27.3100000000004</v>
      </c>
      <c r="G28" s="14" t="s">
        <v>57</v>
      </c>
      <c r="H28" s="47">
        <v>42993</v>
      </c>
      <c r="I28" s="47">
        <v>42990</v>
      </c>
      <c r="J28" s="47">
        <v>42984</v>
      </c>
    </row>
    <row r="29" spans="1:10" x14ac:dyDescent="0.25">
      <c r="A29" s="13" t="s">
        <v>23</v>
      </c>
      <c r="B29" s="14">
        <v>1500</v>
      </c>
      <c r="C29" s="14">
        <f>ASM!B6</f>
        <v>0</v>
      </c>
      <c r="D29" s="20">
        <f>ASM!B7</f>
        <v>0</v>
      </c>
      <c r="E29" s="14">
        <f>ASM!B8</f>
        <v>0</v>
      </c>
      <c r="F29" s="75">
        <f>B29+C29-D29-E29</f>
        <v>1500</v>
      </c>
      <c r="G29" s="14" t="s">
        <v>58</v>
      </c>
      <c r="H29" s="47">
        <v>42996</v>
      </c>
      <c r="I29" s="47">
        <v>42990</v>
      </c>
      <c r="J29" s="47">
        <v>42985</v>
      </c>
    </row>
    <row r="30" spans="1:10" x14ac:dyDescent="0.25">
      <c r="A30" s="13" t="s">
        <v>64</v>
      </c>
      <c r="B30" s="14">
        <v>1500</v>
      </c>
      <c r="C30" s="14">
        <f>TPC!B6</f>
        <v>0</v>
      </c>
      <c r="D30" s="20">
        <f>TPC!B7</f>
        <v>0</v>
      </c>
      <c r="E30" s="14">
        <f>TPC!B8</f>
        <v>1500</v>
      </c>
      <c r="F30" s="74">
        <f>B30+C30-D30-E30</f>
        <v>0</v>
      </c>
      <c r="G30" s="14" t="s">
        <v>79</v>
      </c>
      <c r="H30" s="47">
        <v>42998</v>
      </c>
      <c r="I30" s="47">
        <v>43018</v>
      </c>
      <c r="J30" s="47">
        <v>42984</v>
      </c>
    </row>
    <row r="31" spans="1:10" x14ac:dyDescent="0.25">
      <c r="A31" s="13" t="s">
        <v>24</v>
      </c>
      <c r="B31" s="14"/>
      <c r="C31" s="14">
        <f>Misc!B6</f>
        <v>0</v>
      </c>
      <c r="D31" s="20"/>
      <c r="E31" s="14">
        <f>Misc!B7</f>
        <v>295</v>
      </c>
      <c r="F31" s="14">
        <f>B31+C31-E31</f>
        <v>-295</v>
      </c>
      <c r="G31" s="14"/>
      <c r="H31" s="47"/>
      <c r="I31" s="47"/>
      <c r="J31" s="47"/>
    </row>
    <row r="32" spans="1:10" x14ac:dyDescent="0.25">
      <c r="A32" s="13" t="s">
        <v>25</v>
      </c>
      <c r="B32" s="14">
        <f>70000-B34</f>
        <v>-427.5</v>
      </c>
      <c r="C32" s="14">
        <f>Cont!B6</f>
        <v>0</v>
      </c>
      <c r="D32" s="20"/>
      <c r="E32" s="14">
        <f>Cont!B7</f>
        <v>1997.87</v>
      </c>
      <c r="F32" s="14">
        <f>B32+C32-E32</f>
        <v>-2425.37</v>
      </c>
      <c r="G32" s="14"/>
      <c r="H32" s="47"/>
      <c r="I32" s="47"/>
      <c r="J32" s="47"/>
    </row>
    <row r="34" spans="1:10" s="30" customFormat="1" x14ac:dyDescent="0.25">
      <c r="A34" s="30" t="s">
        <v>26</v>
      </c>
      <c r="B34" s="31">
        <f>SUM(B4:B30)</f>
        <v>70427.5</v>
      </c>
      <c r="C34" s="31"/>
      <c r="D34" s="34">
        <f>SUM(D4:D30)</f>
        <v>533.31999999999994</v>
      </c>
      <c r="E34" s="31">
        <f>SUM(E4:E31)</f>
        <v>66065.23000000001</v>
      </c>
      <c r="F34" s="31">
        <f>SUM(F4:F31)</f>
        <v>5326.82</v>
      </c>
      <c r="G34" s="31"/>
      <c r="H34" s="49"/>
      <c r="I34" s="49"/>
      <c r="J34" s="62"/>
    </row>
    <row r="35" spans="1:10" x14ac:dyDescent="0.25">
      <c r="H35" s="48"/>
      <c r="I35" s="48"/>
      <c r="J35" s="48"/>
    </row>
    <row r="37" spans="1:10" x14ac:dyDescent="0.25">
      <c r="A37" s="40" t="s">
        <v>68</v>
      </c>
    </row>
    <row r="38" spans="1:10" x14ac:dyDescent="0.25">
      <c r="A38" s="25" t="s">
        <v>69</v>
      </c>
      <c r="H38" s="63"/>
      <c r="I38" s="63"/>
      <c r="J38" s="63"/>
    </row>
    <row r="39" spans="1:10" x14ac:dyDescent="0.25">
      <c r="A39" s="41" t="s">
        <v>70</v>
      </c>
    </row>
    <row r="40" spans="1:10" x14ac:dyDescent="0.25">
      <c r="A40" s="42" t="s">
        <v>71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7" location="ANRS!A1" display="Association for Natural Resource Scientists" xr:uid="{00000000-0004-0000-0000-000001000000}"/>
    <hyperlink ref="A6" location="TTUAB!A1" display="Association of Biologists" xr:uid="{00000000-0004-0000-0000-000002000000}"/>
    <hyperlink ref="A8" location="BGSA!A1" display="Black Graduate Student Association" xr:uid="{00000000-0004-0000-0000-000003000000}"/>
    <hyperlink ref="A24" location="Red2Black!A1" display="Red to Black" xr:uid="{00000000-0004-0000-0000-000004000000}"/>
    <hyperlink ref="A10" location="CGSO!A1" display="Chemistry Graduate Student Organization" xr:uid="{00000000-0004-0000-0000-000005000000}"/>
    <hyperlink ref="A11" location="CPGSC!A1" display="Clinical Psychology Graduate Student Council" xr:uid="{00000000-0004-0000-0000-000006000000}"/>
    <hyperlink ref="A30" location="TPC!A1" display="Tech Print Club" xr:uid="{00000000-0004-0000-0000-000007000000}"/>
    <hyperlink ref="A12" location="GCC!A1" display="Graduate Clay Club" xr:uid="{00000000-0004-0000-0000-000008000000}"/>
    <hyperlink ref="A14" location="GOCPS!A1" display="Graduate Organization of Counseling Psychology Students" xr:uid="{00000000-0004-0000-0000-000009000000}"/>
    <hyperlink ref="A16" location="HGSO!A1" display="History Graduate Student Organization" xr:uid="{00000000-0004-0000-0000-00000A000000}"/>
    <hyperlink ref="A17" location="'HDFS-GSA'!A1" display="Human Development and Family Studies Graduate Student Association" xr:uid="{00000000-0004-0000-0000-00000B000000}"/>
    <hyperlink ref="A18" location="HFES!A1" display="Human Factors and Ergonomics Society" xr:uid="{00000000-0004-0000-0000-00000C000000}"/>
    <hyperlink ref="A19" location="LESETAC!A1" display="Llano Estacado Student Chapter of the Society of Environmental Toxicology and Chemistry" xr:uid="{00000000-0004-0000-0000-00000D000000}"/>
    <hyperlink ref="A20" location="MHSA!A1" display="Museum and Heritage Students Association" xr:uid="{00000000-0004-0000-0000-00000E000000}"/>
    <hyperlink ref="A26" location="SAMFT!A1" display="Student Association of Marriage &amp; Family Therapy" xr:uid="{00000000-0004-0000-0000-00000F000000}"/>
    <hyperlink ref="A23" location="RGA!A1" display="Rawls Graduate Association" xr:uid="{00000000-0004-0000-0000-000010000000}"/>
    <hyperlink ref="A27" location="'SA-TIEHH'!A1" display="Student Association of the Institute of Environmenta and Human Health" xr:uid="{00000000-0004-0000-0000-000011000000}"/>
    <hyperlink ref="A28" location="SCAMS!A1" display="Student Chapter of the American Meteorological Society at TTU" xr:uid="{00000000-0004-0000-0000-000012000000}"/>
    <hyperlink ref="A29" location="ASM!A1" display="Tech American Society for Microbiology" xr:uid="{00000000-0004-0000-0000-000013000000}"/>
    <hyperlink ref="A31" location="Misc!A1" display="Miscellaneous Funding" xr:uid="{00000000-0004-0000-0000-000014000000}"/>
    <hyperlink ref="A32" location="Cont!A1" display="Contingency Funding" xr:uid="{00000000-0004-0000-0000-000015000000}"/>
    <hyperlink ref="A9" location="CEHLC!A1" display="Cefiro Enlace Hispano Literario y Cultural" xr:uid="{00000000-0004-0000-0000-000016000000}"/>
    <hyperlink ref="A25" location="STEM!A1" display="Society for STEM Education " xr:uid="{00000000-0004-0000-0000-000017000000}"/>
    <hyperlink ref="A21" location="PGSC!A1" display="Philosophy Graduate Student Council" xr:uid="{00000000-0004-0000-0000-000018000000}"/>
    <hyperlink ref="A15" location="GSW!A1" display="Graduate Social Work" xr:uid="{00000000-0004-0000-0000-000019000000}"/>
    <hyperlink ref="A13" location="GNO!A1" display="Graduate Nutrition Organization" xr:uid="{00000000-0004-0000-0000-00001A000000}"/>
    <hyperlink ref="A22" location="PAGA!A1" display="Public Administration Graduate Association" xr:uid="{00000000-0004-0000-0000-00001B000000}"/>
    <hyperlink ref="A4" location="AEGSO!A1" display="Agricultural Economics Graduate Student Organization" xr:uid="{00000000-0004-0000-0000-00001C000000}"/>
  </hyperlinks>
  <pageMargins left="0.75" right="0.75" top="1" bottom="1" header="0.5" footer="0.5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14</v>
      </c>
    </row>
    <row r="5" spans="1:3" x14ac:dyDescent="0.25">
      <c r="A5" s="3" t="s">
        <v>28</v>
      </c>
      <c r="B5" s="2">
        <f>'Total Orgs'!B12</f>
        <v>4000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4000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7" customFormat="1" ht="31.5" x14ac:dyDescent="0.25">
      <c r="A12" s="26">
        <v>43161</v>
      </c>
      <c r="B12" s="27">
        <v>2666.68</v>
      </c>
      <c r="C12" s="17" t="s">
        <v>175</v>
      </c>
    </row>
    <row r="13" spans="1:3" x14ac:dyDescent="0.25">
      <c r="C13" t="s">
        <v>176</v>
      </c>
    </row>
    <row r="14" spans="1:3" x14ac:dyDescent="0.25">
      <c r="C14" t="s">
        <v>177</v>
      </c>
    </row>
    <row r="15" spans="1:3" x14ac:dyDescent="0.25">
      <c r="C15" t="s">
        <v>178</v>
      </c>
    </row>
    <row r="16" spans="1:3" x14ac:dyDescent="0.25">
      <c r="A16" s="3">
        <v>43196</v>
      </c>
      <c r="B16" s="2">
        <v>-2666.68</v>
      </c>
      <c r="C16" t="s">
        <v>233</v>
      </c>
    </row>
    <row r="17" spans="1:3" x14ac:dyDescent="0.25">
      <c r="A17" s="3">
        <v>43196</v>
      </c>
      <c r="B17" s="2">
        <v>4000</v>
      </c>
      <c r="C17" t="s">
        <v>234</v>
      </c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62</v>
      </c>
    </row>
    <row r="5" spans="1:3" x14ac:dyDescent="0.25">
      <c r="A5" s="3" t="s">
        <v>28</v>
      </c>
      <c r="B5" s="2">
        <f>'Total Orgs'!B13</f>
        <v>585</v>
      </c>
    </row>
    <row r="6" spans="1:3" x14ac:dyDescent="0.25">
      <c r="A6" s="3" t="s">
        <v>2</v>
      </c>
      <c r="B6" s="2">
        <v>146.25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SUM(B12:B125)</f>
        <v>729.4</v>
      </c>
    </row>
    <row r="9" spans="1:3" x14ac:dyDescent="0.25">
      <c r="A9" s="3" t="s">
        <v>29</v>
      </c>
      <c r="B9" s="2">
        <f>B5+B6-B8</f>
        <v>1.8500000000000227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36" customFormat="1" x14ac:dyDescent="0.25">
      <c r="A12" s="38">
        <v>43130</v>
      </c>
      <c r="B12" s="39">
        <v>85</v>
      </c>
      <c r="C12" s="37" t="s">
        <v>80</v>
      </c>
    </row>
    <row r="13" spans="1:3" s="36" customFormat="1" x14ac:dyDescent="0.25">
      <c r="A13" s="38"/>
      <c r="B13" s="39"/>
      <c r="C13" s="37" t="s">
        <v>81</v>
      </c>
    </row>
    <row r="14" spans="1:3" s="36" customFormat="1" x14ac:dyDescent="0.25">
      <c r="A14" s="38">
        <v>43130</v>
      </c>
      <c r="B14" s="39">
        <v>85</v>
      </c>
      <c r="C14" s="37" t="s">
        <v>80</v>
      </c>
    </row>
    <row r="15" spans="1:3" x14ac:dyDescent="0.25">
      <c r="C15" s="37" t="s">
        <v>81</v>
      </c>
    </row>
    <row r="16" spans="1:3" ht="47.25" x14ac:dyDescent="0.25">
      <c r="A16" s="3">
        <v>43172</v>
      </c>
      <c r="B16" s="2">
        <v>155</v>
      </c>
      <c r="C16" s="51" t="s">
        <v>194</v>
      </c>
    </row>
    <row r="17" spans="1:3" x14ac:dyDescent="0.25">
      <c r="C17" s="37" t="s">
        <v>195</v>
      </c>
    </row>
    <row r="18" spans="1:3" x14ac:dyDescent="0.25">
      <c r="C18" s="37" t="s">
        <v>196</v>
      </c>
    </row>
    <row r="19" spans="1:3" x14ac:dyDescent="0.25">
      <c r="C19" s="37" t="s">
        <v>197</v>
      </c>
    </row>
    <row r="20" spans="1:3" x14ac:dyDescent="0.25">
      <c r="A20" s="3">
        <v>43215</v>
      </c>
      <c r="C20" s="37" t="s">
        <v>266</v>
      </c>
    </row>
    <row r="21" spans="1:3" x14ac:dyDescent="0.25">
      <c r="A21" s="3">
        <v>43187</v>
      </c>
      <c r="B21" s="2">
        <v>30.4</v>
      </c>
      <c r="C21" s="37" t="s">
        <v>80</v>
      </c>
    </row>
    <row r="22" spans="1:3" x14ac:dyDescent="0.25">
      <c r="C22" s="37" t="s">
        <v>81</v>
      </c>
    </row>
    <row r="23" spans="1:3" x14ac:dyDescent="0.25">
      <c r="A23" s="3">
        <v>43202</v>
      </c>
      <c r="C23" s="51" t="s">
        <v>246</v>
      </c>
    </row>
    <row r="24" spans="1:3" x14ac:dyDescent="0.25">
      <c r="A24" s="3">
        <v>43202</v>
      </c>
      <c r="B24" s="2">
        <v>350</v>
      </c>
      <c r="C24" s="37" t="s">
        <v>287</v>
      </c>
    </row>
    <row r="25" spans="1:3" x14ac:dyDescent="0.25">
      <c r="C25" s="37" t="s">
        <v>251</v>
      </c>
    </row>
    <row r="26" spans="1:3" x14ac:dyDescent="0.25">
      <c r="C26" s="37" t="s">
        <v>252</v>
      </c>
    </row>
    <row r="27" spans="1:3" x14ac:dyDescent="0.25">
      <c r="C27" s="37" t="s">
        <v>253</v>
      </c>
    </row>
    <row r="28" spans="1:3" x14ac:dyDescent="0.25">
      <c r="C28" s="37" t="s">
        <v>292</v>
      </c>
    </row>
    <row r="29" spans="1:3" x14ac:dyDescent="0.25">
      <c r="A29" s="3">
        <v>43321</v>
      </c>
      <c r="B29" s="2">
        <v>24</v>
      </c>
      <c r="C29" s="37" t="s">
        <v>80</v>
      </c>
    </row>
    <row r="30" spans="1:3" x14ac:dyDescent="0.25">
      <c r="C30" s="37" t="s">
        <v>81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15</v>
      </c>
    </row>
    <row r="5" spans="1:3" x14ac:dyDescent="0.25">
      <c r="A5" s="3" t="s">
        <v>28</v>
      </c>
      <c r="B5" s="2">
        <f>'Total Orgs'!B14</f>
        <v>1200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600</v>
      </c>
    </row>
    <row r="9" spans="1:3" x14ac:dyDescent="0.25">
      <c r="A9" s="3" t="s">
        <v>29</v>
      </c>
      <c r="B9" s="2">
        <f>B5+B6-B7-B8</f>
        <v>600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43321</v>
      </c>
      <c r="B12" s="2">
        <v>600</v>
      </c>
      <c r="C12" t="s">
        <v>313</v>
      </c>
    </row>
    <row r="13" spans="1:3" x14ac:dyDescent="0.25">
      <c r="C13" t="s">
        <v>91</v>
      </c>
    </row>
    <row r="14" spans="1:3" x14ac:dyDescent="0.25">
      <c r="C14" t="s">
        <v>314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27</v>
      </c>
      <c r="B1" s="2"/>
      <c r="C1" t="str">
        <f>'Total Orgs'!A1</f>
        <v>Budget 2017-18</v>
      </c>
    </row>
    <row r="2" spans="1:3" x14ac:dyDescent="0.25">
      <c r="A2" s="3"/>
      <c r="B2" s="2"/>
    </row>
    <row r="3" spans="1:3" x14ac:dyDescent="0.25">
      <c r="A3" s="4" t="s">
        <v>76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Orgs'!B15</f>
        <v>400</v>
      </c>
    </row>
    <row r="6" spans="1:3" x14ac:dyDescent="0.25">
      <c r="A6" s="3" t="s">
        <v>2</v>
      </c>
      <c r="B6" s="2"/>
    </row>
    <row r="7" spans="1:3" x14ac:dyDescent="0.25">
      <c r="A7" s="3" t="s">
        <v>59</v>
      </c>
      <c r="B7" s="2">
        <v>133.32</v>
      </c>
      <c r="C7" t="s">
        <v>110</v>
      </c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29</v>
      </c>
      <c r="B9" s="2">
        <f>B5+B6-B7-B8</f>
        <v>266.68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43160</v>
      </c>
      <c r="B12">
        <v>153.83000000000001</v>
      </c>
      <c r="C12" t="s">
        <v>171</v>
      </c>
    </row>
    <row r="13" spans="1:3" x14ac:dyDescent="0.25">
      <c r="C13" t="s">
        <v>91</v>
      </c>
    </row>
    <row r="14" spans="1:3" x14ac:dyDescent="0.25">
      <c r="C14" t="s">
        <v>172</v>
      </c>
    </row>
    <row r="15" spans="1:3" s="18" customFormat="1" ht="94.5" x14ac:dyDescent="0.25">
      <c r="A15" s="16">
        <v>43252</v>
      </c>
      <c r="B15" s="18">
        <v>-153.83000000000001</v>
      </c>
      <c r="C15" s="17" t="s">
        <v>285</v>
      </c>
    </row>
    <row r="18" spans="1:1" x14ac:dyDescent="0.25">
      <c r="A18" s="3"/>
    </row>
  </sheetData>
  <hyperlinks>
    <hyperlink ref="A1" location="'Total Orgs'!A1" display="Total Organizations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C00000"/>
  </sheetPr>
  <dimension ref="A1:C1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16</v>
      </c>
    </row>
    <row r="5" spans="1:3" x14ac:dyDescent="0.25">
      <c r="A5" s="3" t="s">
        <v>28</v>
      </c>
      <c r="B5" s="2">
        <f>'Total Orgs'!B16</f>
        <v>1950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SUM(B12:B122)</f>
        <v>1950.57</v>
      </c>
    </row>
    <row r="9" spans="1:3" x14ac:dyDescent="0.25">
      <c r="A9" s="3" t="s">
        <v>29</v>
      </c>
      <c r="B9" s="2">
        <f>B5+B6-B8</f>
        <v>-0.56999999999993634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43284</v>
      </c>
      <c r="B12" s="2">
        <v>1559</v>
      </c>
      <c r="C12" t="s">
        <v>294</v>
      </c>
    </row>
    <row r="13" spans="1:3" x14ac:dyDescent="0.25">
      <c r="C13" t="s">
        <v>91</v>
      </c>
    </row>
    <row r="14" spans="1:3" x14ac:dyDescent="0.25">
      <c r="C14" t="s">
        <v>295</v>
      </c>
    </row>
    <row r="15" spans="1:3" s="18" customFormat="1" x14ac:dyDescent="0.25">
      <c r="A15" s="16">
        <v>43314</v>
      </c>
      <c r="B15" s="15">
        <v>391.57</v>
      </c>
      <c r="C15" s="17" t="s">
        <v>181</v>
      </c>
    </row>
    <row r="16" spans="1:3" x14ac:dyDescent="0.25">
      <c r="C16" t="s">
        <v>91</v>
      </c>
    </row>
    <row r="17" spans="3:3" x14ac:dyDescent="0.25">
      <c r="C17" t="s">
        <v>304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17</v>
      </c>
    </row>
    <row r="5" spans="1:3" x14ac:dyDescent="0.25">
      <c r="A5" s="3" t="s">
        <v>28</v>
      </c>
      <c r="B5" s="2">
        <f>'Total Orgs'!B17</f>
        <v>1500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838.84</v>
      </c>
    </row>
    <row r="9" spans="1:3" x14ac:dyDescent="0.25">
      <c r="A9" s="3" t="s">
        <v>29</v>
      </c>
      <c r="B9" s="2">
        <f>B5+B6-B8</f>
        <v>661.16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43196</v>
      </c>
      <c r="B12" s="15">
        <v>111.42</v>
      </c>
      <c r="C12" s="17" t="s">
        <v>235</v>
      </c>
    </row>
    <row r="13" spans="1:3" x14ac:dyDescent="0.25">
      <c r="C13" t="s">
        <v>91</v>
      </c>
    </row>
    <row r="14" spans="1:3" x14ac:dyDescent="0.25">
      <c r="C14" t="s">
        <v>236</v>
      </c>
    </row>
    <row r="15" spans="1:3" x14ac:dyDescent="0.25">
      <c r="A15" s="3">
        <v>43320</v>
      </c>
      <c r="B15" s="2">
        <v>243.45</v>
      </c>
      <c r="C15" t="s">
        <v>235</v>
      </c>
    </row>
    <row r="16" spans="1:3" x14ac:dyDescent="0.25">
      <c r="C16" t="s">
        <v>91</v>
      </c>
    </row>
    <row r="17" spans="1:3" x14ac:dyDescent="0.25">
      <c r="C17" t="s">
        <v>310</v>
      </c>
    </row>
    <row r="18" spans="1:3" x14ac:dyDescent="0.25">
      <c r="A18" s="3">
        <v>43321</v>
      </c>
      <c r="B18" s="2">
        <v>30</v>
      </c>
      <c r="C18" t="s">
        <v>270</v>
      </c>
    </row>
    <row r="19" spans="1:3" x14ac:dyDescent="0.25">
      <c r="C19" t="s">
        <v>91</v>
      </c>
    </row>
    <row r="20" spans="1:3" x14ac:dyDescent="0.25">
      <c r="C20" t="s">
        <v>312</v>
      </c>
    </row>
    <row r="21" spans="1:3" x14ac:dyDescent="0.25">
      <c r="A21" s="3">
        <v>43321</v>
      </c>
      <c r="B21" s="2">
        <v>453.97</v>
      </c>
      <c r="C21" t="s">
        <v>119</v>
      </c>
    </row>
    <row r="22" spans="1:3" x14ac:dyDescent="0.25">
      <c r="C22" t="s">
        <v>91</v>
      </c>
    </row>
    <row r="23" spans="1:3" x14ac:dyDescent="0.25">
      <c r="C23" t="s">
        <v>315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18</v>
      </c>
    </row>
    <row r="5" spans="1:3" x14ac:dyDescent="0.25">
      <c r="A5" s="3" t="s">
        <v>28</v>
      </c>
      <c r="B5" s="2">
        <f>'Total Orgs'!B18</f>
        <v>5000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SUM(B12:B124)</f>
        <v>5000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43000</v>
      </c>
      <c r="B12" s="2">
        <v>600</v>
      </c>
      <c r="C12" t="s">
        <v>84</v>
      </c>
    </row>
    <row r="13" spans="1:3" x14ac:dyDescent="0.25">
      <c r="C13" t="s">
        <v>82</v>
      </c>
    </row>
    <row r="14" spans="1:3" x14ac:dyDescent="0.25">
      <c r="C14" t="s">
        <v>83</v>
      </c>
    </row>
    <row r="15" spans="1:3" x14ac:dyDescent="0.25">
      <c r="C15" t="s">
        <v>85</v>
      </c>
    </row>
    <row r="16" spans="1:3" x14ac:dyDescent="0.25">
      <c r="C16" t="s">
        <v>109</v>
      </c>
    </row>
    <row r="17" spans="1:3" x14ac:dyDescent="0.25">
      <c r="A17" s="3">
        <v>43192</v>
      </c>
      <c r="B17" s="2">
        <v>1536.83</v>
      </c>
      <c r="C17" t="s">
        <v>226</v>
      </c>
    </row>
    <row r="18" spans="1:3" x14ac:dyDescent="0.25">
      <c r="C18" t="s">
        <v>227</v>
      </c>
    </row>
    <row r="19" spans="1:3" x14ac:dyDescent="0.25">
      <c r="C19" t="s">
        <v>228</v>
      </c>
    </row>
    <row r="20" spans="1:3" x14ac:dyDescent="0.25">
      <c r="C20" t="s">
        <v>229</v>
      </c>
    </row>
    <row r="21" spans="1:3" x14ac:dyDescent="0.25">
      <c r="C21" t="s">
        <v>277</v>
      </c>
    </row>
    <row r="22" spans="1:3" x14ac:dyDescent="0.25">
      <c r="A22" s="3">
        <v>43231</v>
      </c>
      <c r="B22" s="2">
        <v>2863.17</v>
      </c>
      <c r="C22" t="s">
        <v>226</v>
      </c>
    </row>
    <row r="23" spans="1:3" x14ac:dyDescent="0.25">
      <c r="C23" t="s">
        <v>279</v>
      </c>
    </row>
    <row r="24" spans="1:3" x14ac:dyDescent="0.25">
      <c r="C24" t="s">
        <v>280</v>
      </c>
    </row>
    <row r="25" spans="1:3" x14ac:dyDescent="0.25">
      <c r="C25" t="s">
        <v>281</v>
      </c>
    </row>
    <row r="26" spans="1:3" s="9" customFormat="1" x14ac:dyDescent="0.25">
      <c r="A26" s="12"/>
      <c r="B26" s="8"/>
      <c r="C26" s="9" t="s">
        <v>286</v>
      </c>
    </row>
  </sheetData>
  <hyperlinks>
    <hyperlink ref="A1" location="'Total Orgs'!A1" display="Total Organizations" xr:uid="{00000000-0004-0000-0F00-000000000000}"/>
  </hyperlinks>
  <pageMargins left="0.75" right="0.75" top="1" bottom="1" header="0.5" footer="0.5"/>
  <pageSetup orientation="portrait" horizontalDpi="4294967292" vertic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theme="1"/>
  </sheetPr>
  <dimension ref="A1:F4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6" x14ac:dyDescent="0.25">
      <c r="A1" s="7" t="s">
        <v>27</v>
      </c>
      <c r="C1" t="str">
        <f>'Total Orgs'!A1</f>
        <v>Budget 2017-18</v>
      </c>
    </row>
    <row r="3" spans="1:6" x14ac:dyDescent="0.25">
      <c r="A3" s="4" t="s">
        <v>19</v>
      </c>
    </row>
    <row r="5" spans="1:6" x14ac:dyDescent="0.25">
      <c r="A5" s="3" t="s">
        <v>28</v>
      </c>
      <c r="B5" s="2">
        <f>'Total Orgs'!B19</f>
        <v>2080</v>
      </c>
    </row>
    <row r="6" spans="1:6" x14ac:dyDescent="0.25">
      <c r="A6" s="3" t="s">
        <v>2</v>
      </c>
    </row>
    <row r="7" spans="1:6" x14ac:dyDescent="0.25">
      <c r="A7" s="3" t="s">
        <v>59</v>
      </c>
    </row>
    <row r="8" spans="1:6" x14ac:dyDescent="0.25">
      <c r="A8" s="3" t="s">
        <v>3</v>
      </c>
      <c r="B8" s="2">
        <f>SUM(B12:B124)</f>
        <v>2080</v>
      </c>
    </row>
    <row r="9" spans="1:6" x14ac:dyDescent="0.25">
      <c r="A9" s="3" t="s">
        <v>29</v>
      </c>
      <c r="B9" s="2">
        <f>B5+B6-B8</f>
        <v>0</v>
      </c>
    </row>
    <row r="11" spans="1:6" s="1" customFormat="1" x14ac:dyDescent="0.25">
      <c r="A11" s="5" t="s">
        <v>30</v>
      </c>
      <c r="B11" s="6" t="s">
        <v>31</v>
      </c>
      <c r="C11" s="1" t="s">
        <v>32</v>
      </c>
    </row>
    <row r="12" spans="1:6" s="18" customFormat="1" x14ac:dyDescent="0.25">
      <c r="A12" s="53">
        <v>43047</v>
      </c>
      <c r="B12" s="54">
        <v>99.51</v>
      </c>
      <c r="C12" s="55" t="s">
        <v>112</v>
      </c>
      <c r="D12" s="56"/>
      <c r="E12" s="56"/>
      <c r="F12" s="56"/>
    </row>
    <row r="13" spans="1:6" x14ac:dyDescent="0.25">
      <c r="A13" s="12"/>
      <c r="B13" s="8"/>
      <c r="C13" s="9" t="s">
        <v>113</v>
      </c>
      <c r="D13" s="9"/>
      <c r="E13" s="9"/>
      <c r="F13" s="9"/>
    </row>
    <row r="14" spans="1:6" x14ac:dyDescent="0.25">
      <c r="A14" s="12"/>
      <c r="B14" s="8"/>
      <c r="C14" s="9" t="s">
        <v>114</v>
      </c>
      <c r="D14" s="9"/>
      <c r="E14" s="9"/>
      <c r="F14" s="9"/>
    </row>
    <row r="15" spans="1:6" x14ac:dyDescent="0.25">
      <c r="A15" s="12">
        <v>43075</v>
      </c>
      <c r="B15" s="8">
        <v>576.6</v>
      </c>
      <c r="C15" s="9" t="s">
        <v>128</v>
      </c>
      <c r="D15" s="9"/>
      <c r="E15" s="9"/>
      <c r="F15" s="9"/>
    </row>
    <row r="16" spans="1:6" x14ac:dyDescent="0.25">
      <c r="A16" s="12"/>
      <c r="B16" s="8"/>
      <c r="C16" s="9" t="s">
        <v>91</v>
      </c>
      <c r="D16" s="9"/>
      <c r="E16" s="9"/>
      <c r="F16" s="9"/>
    </row>
    <row r="17" spans="1:6" x14ac:dyDescent="0.25">
      <c r="A17" s="12"/>
      <c r="B17" s="8"/>
      <c r="C17" s="9" t="s">
        <v>129</v>
      </c>
      <c r="D17" s="9"/>
      <c r="E17" s="9"/>
      <c r="F17" s="9"/>
    </row>
    <row r="18" spans="1:6" x14ac:dyDescent="0.25">
      <c r="A18" s="12">
        <v>43180</v>
      </c>
      <c r="B18" s="8">
        <v>300</v>
      </c>
      <c r="C18" s="9" t="s">
        <v>207</v>
      </c>
      <c r="D18" s="9"/>
      <c r="E18" s="9"/>
      <c r="F18" s="9"/>
    </row>
    <row r="19" spans="1:6" x14ac:dyDescent="0.25">
      <c r="A19" s="12"/>
      <c r="B19" s="8"/>
      <c r="C19" s="9" t="s">
        <v>91</v>
      </c>
      <c r="D19" s="9"/>
      <c r="E19" s="9"/>
      <c r="F19" s="9"/>
    </row>
    <row r="20" spans="1:6" x14ac:dyDescent="0.25">
      <c r="A20" s="12"/>
      <c r="B20" s="8"/>
      <c r="C20" s="9" t="s">
        <v>208</v>
      </c>
      <c r="D20" s="9"/>
      <c r="E20" s="9"/>
      <c r="F20" s="9"/>
    </row>
    <row r="21" spans="1:6" s="18" customFormat="1" x14ac:dyDescent="0.25">
      <c r="A21" s="53">
        <v>43203</v>
      </c>
      <c r="B21" s="54">
        <v>1103.8900000000001</v>
      </c>
      <c r="C21" s="55" t="s">
        <v>254</v>
      </c>
      <c r="D21" s="56"/>
      <c r="E21" s="56"/>
      <c r="F21" s="56"/>
    </row>
    <row r="22" spans="1:6" x14ac:dyDescent="0.25">
      <c r="A22" s="12"/>
      <c r="B22" s="8"/>
      <c r="C22" s="9" t="s">
        <v>255</v>
      </c>
      <c r="D22" s="9"/>
      <c r="E22" s="9"/>
      <c r="F22" s="9"/>
    </row>
    <row r="23" spans="1:6" x14ac:dyDescent="0.25">
      <c r="A23" s="12"/>
      <c r="B23" s="8"/>
      <c r="C23" s="9" t="s">
        <v>256</v>
      </c>
      <c r="D23" s="9"/>
      <c r="E23" s="9"/>
      <c r="F23" s="9"/>
    </row>
    <row r="24" spans="1:6" x14ac:dyDescent="0.25">
      <c r="A24" s="12"/>
      <c r="B24" s="8"/>
      <c r="C24" s="9" t="s">
        <v>257</v>
      </c>
      <c r="D24" s="9"/>
      <c r="E24" s="9"/>
      <c r="F24" s="9"/>
    </row>
    <row r="25" spans="1:6" x14ac:dyDescent="0.25">
      <c r="A25" s="12"/>
      <c r="B25" s="8"/>
      <c r="C25" s="9" t="s">
        <v>276</v>
      </c>
      <c r="D25" s="9"/>
      <c r="E25" s="9"/>
      <c r="F25" s="9"/>
    </row>
    <row r="26" spans="1:6" s="18" customFormat="1" x14ac:dyDescent="0.25">
      <c r="A26" s="53"/>
      <c r="B26" s="54"/>
      <c r="C26" s="55"/>
      <c r="D26" s="56"/>
      <c r="E26" s="56"/>
      <c r="F26" s="56"/>
    </row>
    <row r="27" spans="1:6" x14ac:dyDescent="0.25">
      <c r="A27" s="12"/>
      <c r="B27" s="8"/>
      <c r="C27" s="9"/>
      <c r="D27" s="9"/>
      <c r="E27" s="9"/>
      <c r="F27" s="9"/>
    </row>
    <row r="28" spans="1:6" x14ac:dyDescent="0.25">
      <c r="A28" s="12"/>
      <c r="B28" s="8"/>
      <c r="C28" s="9"/>
      <c r="D28" s="9"/>
      <c r="E28" s="9"/>
      <c r="F28" s="9"/>
    </row>
    <row r="29" spans="1:6" x14ac:dyDescent="0.25">
      <c r="A29" s="12"/>
      <c r="B29" s="8"/>
      <c r="C29" s="9"/>
      <c r="D29" s="9"/>
      <c r="E29" s="9"/>
      <c r="F29" s="9"/>
    </row>
    <row r="30" spans="1:6" x14ac:dyDescent="0.25">
      <c r="A30" s="12"/>
      <c r="B30" s="8"/>
      <c r="C30" s="9"/>
      <c r="D30" s="9"/>
      <c r="E30" s="9"/>
      <c r="F30" s="9"/>
    </row>
    <row r="31" spans="1:6" x14ac:dyDescent="0.25">
      <c r="A31" s="12"/>
      <c r="B31" s="8"/>
      <c r="C31" s="57"/>
      <c r="D31" s="9"/>
      <c r="E31" s="9"/>
      <c r="F31" s="9"/>
    </row>
    <row r="32" spans="1:6" x14ac:dyDescent="0.25">
      <c r="A32" s="12"/>
      <c r="B32" s="8"/>
      <c r="C32" s="9"/>
      <c r="D32" s="9"/>
      <c r="E32" s="9"/>
      <c r="F32" s="9"/>
    </row>
    <row r="33" spans="1:6" x14ac:dyDescent="0.25">
      <c r="A33" s="12"/>
      <c r="B33" s="8"/>
      <c r="C33" s="9"/>
      <c r="D33" s="9"/>
      <c r="E33" s="9"/>
      <c r="F33" s="9"/>
    </row>
    <row r="34" spans="1:6" x14ac:dyDescent="0.25">
      <c r="A34" s="12"/>
      <c r="B34" s="8"/>
      <c r="C34" s="9"/>
      <c r="D34" s="9"/>
      <c r="E34" s="9"/>
      <c r="F34" s="9"/>
    </row>
    <row r="35" spans="1:6" x14ac:dyDescent="0.25">
      <c r="A35" s="12"/>
      <c r="B35" s="8"/>
      <c r="C35" s="9"/>
      <c r="D35" s="9"/>
      <c r="E35" s="9"/>
      <c r="F35" s="9"/>
    </row>
    <row r="36" spans="1:6" x14ac:dyDescent="0.25">
      <c r="A36" s="12"/>
      <c r="B36" s="8"/>
      <c r="C36" s="9"/>
      <c r="D36" s="9"/>
      <c r="E36" s="9"/>
      <c r="F36" s="9"/>
    </row>
    <row r="37" spans="1:6" x14ac:dyDescent="0.25">
      <c r="A37" s="12"/>
      <c r="B37" s="8"/>
      <c r="C37" s="9"/>
      <c r="D37" s="9"/>
      <c r="E37" s="9"/>
      <c r="F37" s="9"/>
    </row>
    <row r="38" spans="1:6" x14ac:dyDescent="0.25">
      <c r="A38" s="12"/>
      <c r="B38" s="8"/>
      <c r="C38" s="9"/>
      <c r="D38" s="9"/>
      <c r="E38" s="9"/>
      <c r="F38" s="9"/>
    </row>
    <row r="39" spans="1:6" x14ac:dyDescent="0.25">
      <c r="A39" s="12"/>
      <c r="B39" s="8"/>
      <c r="C39" s="9"/>
      <c r="D39" s="9"/>
      <c r="E39" s="9"/>
      <c r="F39" s="9"/>
    </row>
    <row r="40" spans="1:6" x14ac:dyDescent="0.25">
      <c r="A40" s="12"/>
      <c r="B40" s="8"/>
      <c r="C40" s="9"/>
      <c r="D40" s="9"/>
      <c r="E40" s="9"/>
      <c r="F40" s="9"/>
    </row>
    <row r="41" spans="1:6" x14ac:dyDescent="0.25">
      <c r="A41" s="12"/>
      <c r="B41" s="8"/>
      <c r="C41" s="9"/>
      <c r="D41" s="9"/>
      <c r="E41" s="9"/>
      <c r="F41" s="9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C00000"/>
  </sheetPr>
  <dimension ref="A1:C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20</v>
      </c>
    </row>
    <row r="5" spans="1:3" x14ac:dyDescent="0.25">
      <c r="A5" s="3" t="s">
        <v>28</v>
      </c>
      <c r="B5" s="2">
        <f>'Total Orgs'!B20</f>
        <v>1700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SUM(B12:B124)</f>
        <v>1696.97</v>
      </c>
    </row>
    <row r="9" spans="1:3" x14ac:dyDescent="0.25">
      <c r="A9" s="3" t="s">
        <v>29</v>
      </c>
      <c r="B9" s="2">
        <f>B5+B6-B8</f>
        <v>3.0299999999999727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43006</v>
      </c>
      <c r="B12" s="15">
        <v>600</v>
      </c>
      <c r="C12" s="17" t="s">
        <v>86</v>
      </c>
    </row>
    <row r="13" spans="1:3" x14ac:dyDescent="0.25">
      <c r="C13" s="19" t="s">
        <v>87</v>
      </c>
    </row>
    <row r="14" spans="1:3" x14ac:dyDescent="0.25">
      <c r="C14" t="s">
        <v>88</v>
      </c>
    </row>
    <row r="15" spans="1:3" x14ac:dyDescent="0.25">
      <c r="C15" t="s">
        <v>89</v>
      </c>
    </row>
    <row r="16" spans="1:3" x14ac:dyDescent="0.25">
      <c r="C16" t="s">
        <v>111</v>
      </c>
    </row>
    <row r="17" spans="1:3" x14ac:dyDescent="0.25">
      <c r="A17" s="3">
        <v>43192</v>
      </c>
      <c r="B17" s="2">
        <v>750.25</v>
      </c>
      <c r="C17" t="s">
        <v>230</v>
      </c>
    </row>
    <row r="18" spans="1:3" x14ac:dyDescent="0.25">
      <c r="C18" t="s">
        <v>227</v>
      </c>
    </row>
    <row r="19" spans="1:3" x14ac:dyDescent="0.25">
      <c r="C19" t="s">
        <v>231</v>
      </c>
    </row>
    <row r="20" spans="1:3" x14ac:dyDescent="0.25">
      <c r="C20" t="s">
        <v>232</v>
      </c>
    </row>
    <row r="21" spans="1:3" x14ac:dyDescent="0.25">
      <c r="C21" t="s">
        <v>276</v>
      </c>
    </row>
    <row r="22" spans="1:3" x14ac:dyDescent="0.25">
      <c r="A22" s="3">
        <v>43321</v>
      </c>
      <c r="B22" s="2">
        <v>44.22</v>
      </c>
      <c r="C22" t="s">
        <v>270</v>
      </c>
    </row>
    <row r="23" spans="1:3" x14ac:dyDescent="0.25">
      <c r="C23" t="s">
        <v>91</v>
      </c>
    </row>
    <row r="24" spans="1:3" x14ac:dyDescent="0.25">
      <c r="C24" t="s">
        <v>311</v>
      </c>
    </row>
    <row r="25" spans="1:3" x14ac:dyDescent="0.25">
      <c r="A25" s="3">
        <v>43321</v>
      </c>
      <c r="B25" s="2">
        <v>302.5</v>
      </c>
      <c r="C25" t="s">
        <v>119</v>
      </c>
    </row>
    <row r="26" spans="1:3" x14ac:dyDescent="0.25">
      <c r="C26" t="s">
        <v>91</v>
      </c>
    </row>
    <row r="27" spans="1:3" x14ac:dyDescent="0.25">
      <c r="C27" t="s">
        <v>316</v>
      </c>
    </row>
    <row r="30" spans="1:3" x14ac:dyDescent="0.25">
      <c r="C30" s="19"/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0"/>
  <sheetViews>
    <sheetView workbookViewId="0"/>
  </sheetViews>
  <sheetFormatPr defaultRowHeight="15.75" x14ac:dyDescent="0.25"/>
  <cols>
    <col min="1" max="1" width="18.375" style="3" customWidth="1"/>
    <col min="3" max="3" width="36.125" customWidth="1"/>
  </cols>
  <sheetData>
    <row r="1" spans="1:3" x14ac:dyDescent="0.25">
      <c r="A1" s="7" t="s">
        <v>27</v>
      </c>
      <c r="B1" s="2"/>
    </row>
    <row r="2" spans="1:3" x14ac:dyDescent="0.25">
      <c r="B2" s="2"/>
    </row>
    <row r="3" spans="1:3" x14ac:dyDescent="0.25">
      <c r="A3" s="4" t="s">
        <v>40</v>
      </c>
      <c r="B3" s="2"/>
    </row>
    <row r="4" spans="1:3" x14ac:dyDescent="0.25">
      <c r="B4" s="2"/>
    </row>
    <row r="5" spans="1:3" x14ac:dyDescent="0.25">
      <c r="A5" s="3" t="s">
        <v>28</v>
      </c>
      <c r="B5" s="2">
        <f>'Total Orgs'!B21</f>
        <v>1250</v>
      </c>
    </row>
    <row r="6" spans="1:3" x14ac:dyDescent="0.25">
      <c r="A6" s="3" t="s">
        <v>2</v>
      </c>
      <c r="B6" s="2"/>
    </row>
    <row r="7" spans="1:3" x14ac:dyDescent="0.25">
      <c r="A7" s="3" t="s">
        <v>59</v>
      </c>
      <c r="B7" s="2"/>
    </row>
    <row r="8" spans="1:3" x14ac:dyDescent="0.25">
      <c r="A8" s="3" t="s">
        <v>3</v>
      </c>
      <c r="B8" s="2">
        <f>SUM(B12:B121)</f>
        <v>1219.3</v>
      </c>
    </row>
    <row r="9" spans="1:3" x14ac:dyDescent="0.25">
      <c r="A9" s="3" t="s">
        <v>29</v>
      </c>
      <c r="B9" s="2">
        <f>B5+B6-B8</f>
        <v>30.700000000000045</v>
      </c>
    </row>
    <row r="10" spans="1:3" x14ac:dyDescent="0.25"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43186</v>
      </c>
      <c r="B12" s="18">
        <v>175</v>
      </c>
      <c r="C12" s="17" t="s">
        <v>215</v>
      </c>
    </row>
    <row r="13" spans="1:3" x14ac:dyDescent="0.25">
      <c r="C13" t="s">
        <v>91</v>
      </c>
    </row>
    <row r="14" spans="1:3" x14ac:dyDescent="0.25">
      <c r="C14" t="s">
        <v>216</v>
      </c>
    </row>
    <row r="15" spans="1:3" s="18" customFormat="1" x14ac:dyDescent="0.25">
      <c r="A15" s="16">
        <v>43186</v>
      </c>
      <c r="B15" s="18">
        <v>500</v>
      </c>
      <c r="C15" s="17" t="s">
        <v>217</v>
      </c>
    </row>
    <row r="16" spans="1:3" x14ac:dyDescent="0.25">
      <c r="C16" t="s">
        <v>91</v>
      </c>
    </row>
    <row r="17" spans="1:3" x14ac:dyDescent="0.25">
      <c r="C17" t="s">
        <v>219</v>
      </c>
    </row>
    <row r="18" spans="1:3" s="18" customFormat="1" ht="31.5" x14ac:dyDescent="0.25">
      <c r="A18" s="16">
        <v>43186</v>
      </c>
      <c r="B18" s="18">
        <v>544.29999999999995</v>
      </c>
      <c r="C18" s="17" t="s">
        <v>218</v>
      </c>
    </row>
    <row r="19" spans="1:3" x14ac:dyDescent="0.25">
      <c r="C19" t="s">
        <v>91</v>
      </c>
    </row>
    <row r="20" spans="1:3" x14ac:dyDescent="0.25">
      <c r="C20" t="s">
        <v>220</v>
      </c>
    </row>
  </sheetData>
  <hyperlinks>
    <hyperlink ref="A1" location="'Total Orgs'!A1" display="Total Organizations" xr:uid="{00000000-0004-0000-1200-000000000000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4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75</v>
      </c>
    </row>
    <row r="5" spans="1:3" x14ac:dyDescent="0.25">
      <c r="A5" s="3" t="s">
        <v>28</v>
      </c>
      <c r="B5" s="2">
        <f>'Total Orgs'!B4</f>
        <v>1000</v>
      </c>
    </row>
    <row r="6" spans="1:3" x14ac:dyDescent="0.25">
      <c r="A6" s="3" t="s">
        <v>2</v>
      </c>
      <c r="B6" s="2">
        <v>250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SUM(B12:B125)</f>
        <v>1250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43160</v>
      </c>
      <c r="B12" s="2">
        <v>1250</v>
      </c>
      <c r="C12" t="s">
        <v>173</v>
      </c>
    </row>
    <row r="13" spans="1:3" x14ac:dyDescent="0.25">
      <c r="C13" t="s">
        <v>91</v>
      </c>
    </row>
    <row r="14" spans="1:3" x14ac:dyDescent="0.25">
      <c r="C14" t="s">
        <v>174</v>
      </c>
    </row>
    <row r="18" spans="1:3" s="22" customFormat="1" x14ac:dyDescent="0.25">
      <c r="A18" s="24"/>
      <c r="B18" s="23"/>
      <c r="C18" s="21"/>
    </row>
    <row r="19" spans="1:3" s="18" customFormat="1" x14ac:dyDescent="0.25">
      <c r="A19" s="16"/>
      <c r="B19" s="15"/>
      <c r="C19" s="17"/>
    </row>
    <row r="49" spans="3:3" x14ac:dyDescent="0.25">
      <c r="C49" s="3"/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horizontalDpi="4294967292" verticalDpi="429496729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63</v>
      </c>
    </row>
    <row r="5" spans="1:3" x14ac:dyDescent="0.25">
      <c r="A5" s="3" t="s">
        <v>28</v>
      </c>
      <c r="B5" s="2">
        <f>'Total Orgs'!B22</f>
        <v>400</v>
      </c>
    </row>
    <row r="6" spans="1:3" x14ac:dyDescent="0.25">
      <c r="A6" s="3" t="s">
        <v>2</v>
      </c>
    </row>
    <row r="7" spans="1:3" s="17" customFormat="1" ht="63" x14ac:dyDescent="0.25">
      <c r="A7" s="26" t="s">
        <v>59</v>
      </c>
      <c r="B7" s="27">
        <v>400</v>
      </c>
      <c r="C7" s="17" t="s">
        <v>204</v>
      </c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29</v>
      </c>
      <c r="B9" s="2">
        <f>B5+B6-B7-B8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theme="1"/>
  </sheetPr>
  <dimension ref="A1:C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21</v>
      </c>
    </row>
    <row r="5" spans="1:3" x14ac:dyDescent="0.25">
      <c r="A5" s="3" t="s">
        <v>28</v>
      </c>
      <c r="B5" s="2">
        <f>'Total Orgs'!B23</f>
        <v>5000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SUM(B12:B123)</f>
        <v>4563.5</v>
      </c>
    </row>
    <row r="9" spans="1:3" x14ac:dyDescent="0.25">
      <c r="A9" s="3" t="s">
        <v>29</v>
      </c>
      <c r="B9" s="2">
        <f>B5+B6-B8</f>
        <v>436.5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43019</v>
      </c>
      <c r="B12" s="15">
        <v>3500</v>
      </c>
      <c r="C12" s="17" t="s">
        <v>97</v>
      </c>
    </row>
    <row r="13" spans="1:3" x14ac:dyDescent="0.25">
      <c r="C13" t="s">
        <v>98</v>
      </c>
    </row>
    <row r="14" spans="1:3" x14ac:dyDescent="0.25">
      <c r="C14" t="s">
        <v>99</v>
      </c>
    </row>
    <row r="15" spans="1:3" x14ac:dyDescent="0.25">
      <c r="C15" t="s">
        <v>100</v>
      </c>
    </row>
    <row r="16" spans="1:3" x14ac:dyDescent="0.25">
      <c r="C16" t="s">
        <v>118</v>
      </c>
    </row>
    <row r="17" spans="1:3" s="18" customFormat="1" x14ac:dyDescent="0.25">
      <c r="A17" s="16">
        <v>43060</v>
      </c>
      <c r="B17" s="15">
        <v>603.75</v>
      </c>
      <c r="C17" s="17" t="s">
        <v>119</v>
      </c>
    </row>
    <row r="18" spans="1:3" x14ac:dyDescent="0.25">
      <c r="C18" t="s">
        <v>91</v>
      </c>
    </row>
    <row r="19" spans="1:3" x14ac:dyDescent="0.25">
      <c r="C19" t="s">
        <v>120</v>
      </c>
    </row>
    <row r="20" spans="1:3" s="17" customFormat="1" ht="31.5" x14ac:dyDescent="0.25">
      <c r="A20" s="26">
        <v>43140</v>
      </c>
      <c r="B20" s="27">
        <v>-603.75</v>
      </c>
      <c r="C20" s="17" t="s">
        <v>153</v>
      </c>
    </row>
    <row r="21" spans="1:3" x14ac:dyDescent="0.25">
      <c r="A21" s="3">
        <v>43140</v>
      </c>
      <c r="B21" s="2">
        <v>643.5</v>
      </c>
      <c r="C21" t="s">
        <v>154</v>
      </c>
    </row>
    <row r="22" spans="1:3" x14ac:dyDescent="0.25">
      <c r="C22" t="s">
        <v>91</v>
      </c>
    </row>
    <row r="23" spans="1:3" x14ac:dyDescent="0.25">
      <c r="C23" t="s">
        <v>155</v>
      </c>
    </row>
    <row r="24" spans="1:3" x14ac:dyDescent="0.25">
      <c r="A24" s="3">
        <v>43180</v>
      </c>
      <c r="B24" s="2">
        <v>420</v>
      </c>
      <c r="C24" t="s">
        <v>205</v>
      </c>
    </row>
    <row r="25" spans="1:3" x14ac:dyDescent="0.25">
      <c r="C25" t="s">
        <v>91</v>
      </c>
    </row>
    <row r="26" spans="1:3" x14ac:dyDescent="0.25">
      <c r="C26" t="s">
        <v>206</v>
      </c>
    </row>
    <row r="27" spans="1:3" x14ac:dyDescent="0.25">
      <c r="A27" s="3">
        <v>43287</v>
      </c>
      <c r="B27" s="2">
        <v>436.5</v>
      </c>
      <c r="C27" t="s">
        <v>297</v>
      </c>
    </row>
    <row r="28" spans="1:3" x14ac:dyDescent="0.25">
      <c r="C28" t="s">
        <v>130</v>
      </c>
    </row>
    <row r="29" spans="1:3" x14ac:dyDescent="0.25">
      <c r="C29" t="s">
        <v>296</v>
      </c>
    </row>
    <row r="30" spans="1:3" x14ac:dyDescent="0.25">
      <c r="C30" t="s">
        <v>298</v>
      </c>
    </row>
    <row r="31" spans="1:3" s="18" customFormat="1" ht="31.5" x14ac:dyDescent="0.25">
      <c r="A31" s="16">
        <v>43320</v>
      </c>
      <c r="B31" s="15">
        <v>-436.5</v>
      </c>
      <c r="C31" s="17" t="s">
        <v>309</v>
      </c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rgb="FFC00000"/>
  </sheetPr>
  <dimension ref="A1:M7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  <col min="7" max="7" width="1.75" customWidth="1"/>
  </cols>
  <sheetData>
    <row r="1" spans="1:13" x14ac:dyDescent="0.25">
      <c r="A1" s="7" t="s">
        <v>27</v>
      </c>
      <c r="C1" t="str">
        <f>'Total Orgs'!A1</f>
        <v>Budget 2017-18</v>
      </c>
      <c r="E1" s="79" t="s">
        <v>156</v>
      </c>
      <c r="F1" s="80"/>
      <c r="G1" s="66"/>
      <c r="H1" s="67" t="s">
        <v>157</v>
      </c>
      <c r="I1" s="68"/>
      <c r="J1" s="68"/>
      <c r="K1" s="68"/>
      <c r="L1" s="68"/>
      <c r="M1" s="69"/>
    </row>
    <row r="2" spans="1:13" x14ac:dyDescent="0.25">
      <c r="E2" s="81">
        <v>43152</v>
      </c>
      <c r="F2" s="82"/>
      <c r="G2" s="70"/>
      <c r="H2" s="71" t="s">
        <v>158</v>
      </c>
      <c r="I2" s="72" t="s">
        <v>159</v>
      </c>
      <c r="J2" s="72"/>
      <c r="K2" s="72"/>
      <c r="L2" s="72"/>
      <c r="M2" s="73"/>
    </row>
    <row r="3" spans="1:13" x14ac:dyDescent="0.25">
      <c r="A3" s="4" t="s">
        <v>36</v>
      </c>
    </row>
    <row r="5" spans="1:13" x14ac:dyDescent="0.25">
      <c r="A5" s="3" t="s">
        <v>28</v>
      </c>
      <c r="B5" s="2">
        <f>'Total Orgs'!B24</f>
        <v>6750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59</v>
      </c>
    </row>
    <row r="8" spans="1:13" x14ac:dyDescent="0.25">
      <c r="A8" s="3" t="s">
        <v>3</v>
      </c>
      <c r="B8" s="2">
        <f>SUM(B12:B125)</f>
        <v>5919.1</v>
      </c>
    </row>
    <row r="9" spans="1:13" x14ac:dyDescent="0.25">
      <c r="A9" s="3" t="s">
        <v>29</v>
      </c>
      <c r="B9" s="2">
        <f>B5+B6-B8</f>
        <v>830.89999999999964</v>
      </c>
    </row>
    <row r="11" spans="1:13" s="1" customFormat="1" x14ac:dyDescent="0.25">
      <c r="A11" s="5" t="s">
        <v>30</v>
      </c>
      <c r="B11" s="6" t="s">
        <v>31</v>
      </c>
      <c r="C11" s="1" t="s">
        <v>32</v>
      </c>
    </row>
    <row r="12" spans="1:13" x14ac:dyDescent="0.25">
      <c r="A12" s="3">
        <v>42996</v>
      </c>
      <c r="B12" s="2">
        <v>32</v>
      </c>
      <c r="C12" t="s">
        <v>80</v>
      </c>
    </row>
    <row r="13" spans="1:13" x14ac:dyDescent="0.25">
      <c r="C13" t="s">
        <v>81</v>
      </c>
    </row>
    <row r="14" spans="1:13" x14ac:dyDescent="0.25">
      <c r="A14" s="3">
        <v>42996</v>
      </c>
      <c r="B14" s="2">
        <v>32</v>
      </c>
      <c r="C14" t="s">
        <v>80</v>
      </c>
    </row>
    <row r="15" spans="1:13" x14ac:dyDescent="0.25">
      <c r="C15" t="s">
        <v>81</v>
      </c>
    </row>
    <row r="16" spans="1:13" x14ac:dyDescent="0.25">
      <c r="A16" s="3">
        <v>42996</v>
      </c>
      <c r="B16" s="2">
        <v>16</v>
      </c>
      <c r="C16" t="s">
        <v>80</v>
      </c>
    </row>
    <row r="17" spans="1:3" x14ac:dyDescent="0.25">
      <c r="C17" t="s">
        <v>81</v>
      </c>
    </row>
    <row r="18" spans="1:3" x14ac:dyDescent="0.25">
      <c r="A18" s="3">
        <v>43004</v>
      </c>
      <c r="B18" s="2">
        <v>27</v>
      </c>
      <c r="C18" t="s">
        <v>80</v>
      </c>
    </row>
    <row r="19" spans="1:3" x14ac:dyDescent="0.25">
      <c r="C19" t="s">
        <v>81</v>
      </c>
    </row>
    <row r="20" spans="1:3" x14ac:dyDescent="0.25">
      <c r="A20" s="3">
        <v>43011</v>
      </c>
      <c r="B20" s="2">
        <v>7.83</v>
      </c>
      <c r="C20" t="s">
        <v>80</v>
      </c>
    </row>
    <row r="21" spans="1:3" x14ac:dyDescent="0.25">
      <c r="C21" t="s">
        <v>81</v>
      </c>
    </row>
    <row r="22" spans="1:3" x14ac:dyDescent="0.25">
      <c r="A22" s="3">
        <v>43018</v>
      </c>
      <c r="B22" s="2">
        <v>1625</v>
      </c>
      <c r="C22" t="s">
        <v>95</v>
      </c>
    </row>
    <row r="23" spans="1:3" x14ac:dyDescent="0.25">
      <c r="C23" t="s">
        <v>96</v>
      </c>
    </row>
    <row r="24" spans="1:3" x14ac:dyDescent="0.25">
      <c r="A24" s="3">
        <v>43019</v>
      </c>
      <c r="B24" s="2">
        <v>3695.93</v>
      </c>
      <c r="C24" t="s">
        <v>101</v>
      </c>
    </row>
    <row r="25" spans="1:3" x14ac:dyDescent="0.25">
      <c r="C25" t="s">
        <v>102</v>
      </c>
    </row>
    <row r="26" spans="1:3" x14ac:dyDescent="0.25">
      <c r="C26" t="s">
        <v>103</v>
      </c>
    </row>
    <row r="27" spans="1:3" x14ac:dyDescent="0.25">
      <c r="C27" t="s">
        <v>104</v>
      </c>
    </row>
    <row r="28" spans="1:3" x14ac:dyDescent="0.25">
      <c r="C28" t="s">
        <v>127</v>
      </c>
    </row>
    <row r="29" spans="1:3" x14ac:dyDescent="0.25">
      <c r="A29" s="3">
        <v>43140</v>
      </c>
      <c r="B29" s="2">
        <v>140.75</v>
      </c>
      <c r="C29" t="s">
        <v>80</v>
      </c>
    </row>
    <row r="30" spans="1:3" x14ac:dyDescent="0.25">
      <c r="C30" t="s">
        <v>81</v>
      </c>
    </row>
    <row r="31" spans="1:3" s="17" customFormat="1" x14ac:dyDescent="0.25">
      <c r="A31" s="26">
        <v>43140</v>
      </c>
      <c r="B31" s="27">
        <v>38.5</v>
      </c>
      <c r="C31" t="s">
        <v>80</v>
      </c>
    </row>
    <row r="32" spans="1:3" x14ac:dyDescent="0.25">
      <c r="C32" t="s">
        <v>81</v>
      </c>
    </row>
    <row r="33" spans="1:3" x14ac:dyDescent="0.25">
      <c r="A33" s="3">
        <v>43152</v>
      </c>
      <c r="B33" s="2">
        <v>304.08999999999997</v>
      </c>
      <c r="C33" t="s">
        <v>160</v>
      </c>
    </row>
    <row r="34" spans="1:3" x14ac:dyDescent="0.25">
      <c r="C34" t="s">
        <v>91</v>
      </c>
    </row>
    <row r="35" spans="1:3" x14ac:dyDescent="0.25">
      <c r="C35" t="s">
        <v>161</v>
      </c>
    </row>
    <row r="71" spans="1:3" x14ac:dyDescent="0.25">
      <c r="A71" s="12"/>
      <c r="B71" s="8"/>
    </row>
    <row r="72" spans="1:3" x14ac:dyDescent="0.25">
      <c r="A72" s="12"/>
      <c r="B72" s="8"/>
    </row>
    <row r="73" spans="1:3" x14ac:dyDescent="0.25">
      <c r="A73" s="12"/>
      <c r="B73" s="8"/>
    </row>
    <row r="74" spans="1:3" x14ac:dyDescent="0.25">
      <c r="A74" s="12"/>
      <c r="B74" s="8"/>
    </row>
    <row r="76" spans="1:3" x14ac:dyDescent="0.25">
      <c r="C76" s="9"/>
    </row>
    <row r="77" spans="1:3" x14ac:dyDescent="0.25">
      <c r="C77" s="9"/>
    </row>
  </sheetData>
  <mergeCells count="2">
    <mergeCell ref="E1:F1"/>
    <mergeCell ref="E2:F2"/>
  </mergeCells>
  <hyperlinks>
    <hyperlink ref="A1" location="'Total Orgs'!A1" display="Total Organizations" xr:uid="{00000000-0004-0000-15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1"/>
  </sheetPr>
  <dimension ref="A1:C36"/>
  <sheetViews>
    <sheetView workbookViewId="0"/>
  </sheetViews>
  <sheetFormatPr defaultRowHeight="15.75" x14ac:dyDescent="0.25"/>
  <cols>
    <col min="1" max="1" width="20.75" bestFit="1" customWidth="1"/>
    <col min="2" max="2" width="12.125" customWidth="1"/>
    <col min="3" max="3" width="21.25" customWidth="1"/>
  </cols>
  <sheetData>
    <row r="1" spans="1:3" x14ac:dyDescent="0.25">
      <c r="A1" s="7" t="s">
        <v>27</v>
      </c>
      <c r="B1" s="2"/>
      <c r="C1" t="str">
        <f>'Total Orgs'!A1</f>
        <v>Budget 2017-18</v>
      </c>
    </row>
    <row r="2" spans="1:3" x14ac:dyDescent="0.25">
      <c r="A2" s="3"/>
      <c r="B2" s="2"/>
    </row>
    <row r="3" spans="1:3" x14ac:dyDescent="0.25">
      <c r="A3" s="4" t="s">
        <v>78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Orgs'!B25</f>
        <v>800</v>
      </c>
    </row>
    <row r="6" spans="1:3" x14ac:dyDescent="0.25">
      <c r="A6" s="3" t="s">
        <v>2</v>
      </c>
      <c r="B6" s="2"/>
    </row>
    <row r="7" spans="1:3" x14ac:dyDescent="0.25">
      <c r="A7" s="3" t="s">
        <v>59</v>
      </c>
      <c r="B7" s="2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29</v>
      </c>
      <c r="B9" s="2">
        <f>B5+B6-B8</f>
        <v>800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50"/>
    </row>
    <row r="13" spans="1:3" x14ac:dyDescent="0.25">
      <c r="A13" s="50"/>
    </row>
    <row r="14" spans="1:3" x14ac:dyDescent="0.25">
      <c r="A14" s="50"/>
    </row>
    <row r="15" spans="1:3" x14ac:dyDescent="0.25">
      <c r="A15" s="50"/>
    </row>
    <row r="16" spans="1:3" x14ac:dyDescent="0.25">
      <c r="A16" s="50"/>
    </row>
    <row r="17" spans="1:1" x14ac:dyDescent="0.25">
      <c r="A17" s="50"/>
    </row>
    <row r="18" spans="1:1" x14ac:dyDescent="0.25">
      <c r="A18" s="50"/>
    </row>
    <row r="19" spans="1:1" x14ac:dyDescent="0.25">
      <c r="A19" s="50"/>
    </row>
    <row r="20" spans="1:1" x14ac:dyDescent="0.25">
      <c r="A20" s="50"/>
    </row>
    <row r="21" spans="1:1" x14ac:dyDescent="0.25">
      <c r="A21" s="50"/>
    </row>
    <row r="22" spans="1:1" x14ac:dyDescent="0.25">
      <c r="A22" s="50"/>
    </row>
    <row r="23" spans="1:1" x14ac:dyDescent="0.25">
      <c r="A23" s="50"/>
    </row>
    <row r="24" spans="1:1" x14ac:dyDescent="0.25">
      <c r="A24" s="50"/>
    </row>
    <row r="25" spans="1:1" x14ac:dyDescent="0.25">
      <c r="A25" s="50"/>
    </row>
    <row r="26" spans="1:1" x14ac:dyDescent="0.25">
      <c r="A26" s="50"/>
    </row>
    <row r="27" spans="1:1" x14ac:dyDescent="0.25">
      <c r="A27" s="50"/>
    </row>
    <row r="28" spans="1:1" x14ac:dyDescent="0.25">
      <c r="A28" s="50"/>
    </row>
    <row r="29" spans="1:1" x14ac:dyDescent="0.25">
      <c r="A29" s="50"/>
    </row>
    <row r="30" spans="1:1" x14ac:dyDescent="0.25">
      <c r="A30" s="50"/>
    </row>
    <row r="31" spans="1:1" x14ac:dyDescent="0.25">
      <c r="A31" s="50"/>
    </row>
    <row r="32" spans="1:1" x14ac:dyDescent="0.25">
      <c r="A32" s="50"/>
    </row>
    <row r="33" spans="1:1" x14ac:dyDescent="0.25">
      <c r="A33" s="50"/>
    </row>
    <row r="34" spans="1:1" x14ac:dyDescent="0.25">
      <c r="A34" s="50"/>
    </row>
    <row r="35" spans="1:1" x14ac:dyDescent="0.25">
      <c r="A35" s="50"/>
    </row>
    <row r="36" spans="1:1" x14ac:dyDescent="0.25">
      <c r="A36" s="50"/>
    </row>
  </sheetData>
  <hyperlinks>
    <hyperlink ref="A1" location="'Total Orgs'!A1" display="Total Organizations" xr:uid="{00000000-0004-0000-1600-000000000000}"/>
  </hyperlinks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7"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72</v>
      </c>
    </row>
    <row r="5" spans="1:3" x14ac:dyDescent="0.25">
      <c r="A5" s="3" t="s">
        <v>28</v>
      </c>
      <c r="B5" s="2">
        <f>'Total Orgs'!B26</f>
        <v>100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29</v>
      </c>
      <c r="B9" s="2">
        <f>B5+B6-B7-B8</f>
        <v>100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>
    <tabColor theme="1"/>
  </sheetPr>
  <dimension ref="A1:L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12" x14ac:dyDescent="0.25">
      <c r="A1" s="7" t="s">
        <v>27</v>
      </c>
      <c r="C1" t="str">
        <f>'Total Orgs'!A1</f>
        <v>Budget 2017-18</v>
      </c>
      <c r="E1" s="79" t="s">
        <v>156</v>
      </c>
      <c r="F1" s="80"/>
      <c r="G1" s="66"/>
      <c r="H1" s="67" t="s">
        <v>157</v>
      </c>
      <c r="I1" s="68" t="s">
        <v>163</v>
      </c>
      <c r="J1" s="68"/>
      <c r="K1" s="68"/>
      <c r="L1" s="68"/>
    </row>
    <row r="2" spans="1:12" x14ac:dyDescent="0.25">
      <c r="E2" s="81">
        <v>43152</v>
      </c>
      <c r="F2" s="82"/>
      <c r="G2" s="70"/>
      <c r="H2" s="71" t="s">
        <v>158</v>
      </c>
      <c r="I2" s="72" t="s">
        <v>164</v>
      </c>
      <c r="J2" s="72"/>
      <c r="K2" s="72"/>
      <c r="L2" s="72"/>
    </row>
    <row r="3" spans="1:12" x14ac:dyDescent="0.25">
      <c r="A3" s="4" t="s">
        <v>33</v>
      </c>
    </row>
    <row r="5" spans="1:12" x14ac:dyDescent="0.25">
      <c r="A5" s="3" t="s">
        <v>28</v>
      </c>
      <c r="B5" s="2">
        <f>'Total Orgs'!B27</f>
        <v>2362.5</v>
      </c>
    </row>
    <row r="6" spans="1:12" x14ac:dyDescent="0.25">
      <c r="A6" s="3" t="s">
        <v>2</v>
      </c>
      <c r="B6" s="2">
        <v>590.62</v>
      </c>
    </row>
    <row r="7" spans="1:12" x14ac:dyDescent="0.25">
      <c r="A7" s="3" t="s">
        <v>59</v>
      </c>
    </row>
    <row r="8" spans="1:12" x14ac:dyDescent="0.25">
      <c r="A8" s="3" t="s">
        <v>3</v>
      </c>
      <c r="B8" s="2">
        <f>SUM(B12:B121)</f>
        <v>2830.44</v>
      </c>
    </row>
    <row r="9" spans="1:12" x14ac:dyDescent="0.25">
      <c r="A9" s="3" t="s">
        <v>29</v>
      </c>
      <c r="B9" s="2">
        <f>SUM(B5+B6-B8)</f>
        <v>122.67999999999984</v>
      </c>
    </row>
    <row r="11" spans="1:12" s="1" customFormat="1" x14ac:dyDescent="0.25">
      <c r="A11" s="5" t="s">
        <v>30</v>
      </c>
      <c r="B11" s="6" t="s">
        <v>31</v>
      </c>
      <c r="C11" s="1" t="s">
        <v>32</v>
      </c>
    </row>
    <row r="12" spans="1:12" x14ac:dyDescent="0.25">
      <c r="A12" s="3">
        <v>43153</v>
      </c>
      <c r="B12" s="2">
        <v>1205.46</v>
      </c>
      <c r="C12" t="s">
        <v>119</v>
      </c>
    </row>
    <row r="13" spans="1:12" x14ac:dyDescent="0.25">
      <c r="C13" t="s">
        <v>91</v>
      </c>
    </row>
    <row r="14" spans="1:12" x14ac:dyDescent="0.25">
      <c r="C14" t="s">
        <v>162</v>
      </c>
    </row>
    <row r="15" spans="1:12" x14ac:dyDescent="0.25">
      <c r="A15" s="3">
        <v>43224</v>
      </c>
      <c r="B15" s="2">
        <v>-1205.46</v>
      </c>
      <c r="C15" t="s">
        <v>272</v>
      </c>
    </row>
    <row r="16" spans="1:12" s="18" customFormat="1" ht="31.5" x14ac:dyDescent="0.25">
      <c r="A16" s="16">
        <v>43224</v>
      </c>
      <c r="B16" s="15">
        <v>1082.78</v>
      </c>
      <c r="C16" s="17" t="s">
        <v>273</v>
      </c>
    </row>
    <row r="17" spans="1:3" x14ac:dyDescent="0.25">
      <c r="A17" s="3">
        <v>43172</v>
      </c>
      <c r="B17" s="2">
        <v>568.5</v>
      </c>
      <c r="C17" t="s">
        <v>190</v>
      </c>
    </row>
    <row r="18" spans="1:3" x14ac:dyDescent="0.25">
      <c r="C18" t="s">
        <v>91</v>
      </c>
    </row>
    <row r="19" spans="1:3" x14ac:dyDescent="0.25">
      <c r="C19" t="s">
        <v>191</v>
      </c>
    </row>
    <row r="20" spans="1:3" x14ac:dyDescent="0.25">
      <c r="A20" s="3">
        <v>43179</v>
      </c>
      <c r="B20" s="2">
        <v>199.02</v>
      </c>
      <c r="C20" t="s">
        <v>198</v>
      </c>
    </row>
    <row r="21" spans="1:3" x14ac:dyDescent="0.25">
      <c r="C21" t="s">
        <v>91</v>
      </c>
    </row>
    <row r="22" spans="1:3" x14ac:dyDescent="0.25">
      <c r="C22" t="s">
        <v>199</v>
      </c>
    </row>
    <row r="23" spans="1:3" x14ac:dyDescent="0.25">
      <c r="A23" s="3">
        <v>43188</v>
      </c>
      <c r="C23" t="s">
        <v>224</v>
      </c>
    </row>
    <row r="24" spans="1:3" x14ac:dyDescent="0.25">
      <c r="A24" s="3">
        <v>43206</v>
      </c>
      <c r="B24" s="2">
        <v>980.14</v>
      </c>
      <c r="C24" t="s">
        <v>258</v>
      </c>
    </row>
    <row r="25" spans="1:3" x14ac:dyDescent="0.25">
      <c r="C25" t="s">
        <v>91</v>
      </c>
    </row>
    <row r="26" spans="1:3" x14ac:dyDescent="0.25">
      <c r="C26" t="s">
        <v>259</v>
      </c>
    </row>
  </sheetData>
  <mergeCells count="2">
    <mergeCell ref="E1:F1"/>
    <mergeCell ref="E2:F2"/>
  </mergeCells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tabColor rgb="FFC00000"/>
  </sheetPr>
  <dimension ref="A1:C2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22</v>
      </c>
    </row>
    <row r="5" spans="1:3" x14ac:dyDescent="0.25">
      <c r="A5" s="3" t="s">
        <v>28</v>
      </c>
      <c r="B5" s="2">
        <f>'Total Orgs'!B28</f>
        <v>2000</v>
      </c>
    </row>
    <row r="6" spans="1:3" x14ac:dyDescent="0.25">
      <c r="A6" s="3" t="s">
        <v>2</v>
      </c>
      <c r="B6" s="2">
        <v>500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SUM(B12:B122)</f>
        <v>2472.6899999999996</v>
      </c>
    </row>
    <row r="9" spans="1:3" x14ac:dyDescent="0.25">
      <c r="A9" s="3" t="s">
        <v>29</v>
      </c>
      <c r="B9" s="2">
        <f>SUM(B5+B6-B8)</f>
        <v>27.3100000000004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43087</v>
      </c>
      <c r="B12" s="2">
        <v>840</v>
      </c>
      <c r="C12" t="s">
        <v>245</v>
      </c>
    </row>
    <row r="13" spans="1:3" x14ac:dyDescent="0.25">
      <c r="C13" t="s">
        <v>130</v>
      </c>
    </row>
    <row r="14" spans="1:3" x14ac:dyDescent="0.25">
      <c r="C14" t="s">
        <v>131</v>
      </c>
    </row>
    <row r="15" spans="1:3" x14ac:dyDescent="0.25">
      <c r="C15" t="s">
        <v>132</v>
      </c>
    </row>
    <row r="16" spans="1:3" x14ac:dyDescent="0.25">
      <c r="C16" t="s">
        <v>146</v>
      </c>
    </row>
    <row r="17" spans="1:3" x14ac:dyDescent="0.25">
      <c r="A17" s="3">
        <v>43196</v>
      </c>
      <c r="B17" s="2">
        <v>342.07</v>
      </c>
      <c r="C17" t="s">
        <v>237</v>
      </c>
    </row>
    <row r="18" spans="1:3" x14ac:dyDescent="0.25">
      <c r="C18" t="s">
        <v>91</v>
      </c>
    </row>
    <row r="19" spans="1:3" x14ac:dyDescent="0.25">
      <c r="C19" t="s">
        <v>238</v>
      </c>
    </row>
    <row r="20" spans="1:3" x14ac:dyDescent="0.25">
      <c r="A20" s="3">
        <v>43201</v>
      </c>
      <c r="B20" s="2">
        <v>199.02</v>
      </c>
      <c r="C20" t="s">
        <v>243</v>
      </c>
    </row>
    <row r="21" spans="1:3" x14ac:dyDescent="0.25">
      <c r="C21" t="s">
        <v>91</v>
      </c>
    </row>
    <row r="22" spans="1:3" x14ac:dyDescent="0.25">
      <c r="C22" t="s">
        <v>244</v>
      </c>
    </row>
    <row r="23" spans="1:3" x14ac:dyDescent="0.25">
      <c r="A23" s="3">
        <v>43202</v>
      </c>
      <c r="C23" t="s">
        <v>247</v>
      </c>
    </row>
    <row r="24" spans="1:3" x14ac:dyDescent="0.25">
      <c r="A24" s="3">
        <v>43202</v>
      </c>
      <c r="B24" s="2">
        <v>1091.5999999999999</v>
      </c>
      <c r="C24" t="s">
        <v>249</v>
      </c>
    </row>
    <row r="25" spans="1:3" x14ac:dyDescent="0.25">
      <c r="C25" t="s">
        <v>91</v>
      </c>
    </row>
    <row r="26" spans="1:3" x14ac:dyDescent="0.25">
      <c r="C26" t="s">
        <v>250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  <pageSetup orientation="portrait" horizontalDpi="4294967292" vertic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34</v>
      </c>
    </row>
    <row r="5" spans="1:3" x14ac:dyDescent="0.25">
      <c r="A5" s="3" t="s">
        <v>28</v>
      </c>
      <c r="B5" s="2">
        <f>'Total Orgs'!B29</f>
        <v>1500</v>
      </c>
    </row>
    <row r="6" spans="1:3" x14ac:dyDescent="0.25">
      <c r="A6" s="3" t="s">
        <v>2</v>
      </c>
    </row>
    <row r="7" spans="1:3" s="18" customFormat="1" x14ac:dyDescent="0.25">
      <c r="A7" s="16" t="s">
        <v>59</v>
      </c>
      <c r="B7" s="15"/>
      <c r="C7" s="17"/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29</v>
      </c>
      <c r="B9" s="2">
        <f>SUM(B5+B6+B7-B8)</f>
        <v>1500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</sheetData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tabColor rgb="FFC00000"/>
  </sheetPr>
  <dimension ref="A1:C1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64</v>
      </c>
    </row>
    <row r="5" spans="1:3" x14ac:dyDescent="0.25">
      <c r="A5" s="3" t="s">
        <v>28</v>
      </c>
      <c r="B5" s="2">
        <f>'Total Orgs'!B30</f>
        <v>1500</v>
      </c>
    </row>
    <row r="6" spans="1:3" x14ac:dyDescent="0.25">
      <c r="A6" s="3" t="s">
        <v>2</v>
      </c>
    </row>
    <row r="7" spans="1:3" x14ac:dyDescent="0.25">
      <c r="A7" s="3" t="s">
        <v>59</v>
      </c>
      <c r="B7" s="2">
        <v>0</v>
      </c>
    </row>
    <row r="8" spans="1:3" x14ac:dyDescent="0.25">
      <c r="A8" s="3" t="s">
        <v>3</v>
      </c>
      <c r="B8" s="2">
        <f>SUM(B12:B121)</f>
        <v>1500</v>
      </c>
    </row>
    <row r="9" spans="1:3" x14ac:dyDescent="0.25">
      <c r="A9" s="3" t="s">
        <v>29</v>
      </c>
      <c r="B9" s="2">
        <f>B5+B6-B7-B8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43025</v>
      </c>
      <c r="B12" s="2">
        <v>300</v>
      </c>
      <c r="C12" t="s">
        <v>107</v>
      </c>
    </row>
    <row r="13" spans="1:3" x14ac:dyDescent="0.25">
      <c r="C13" t="s">
        <v>91</v>
      </c>
    </row>
    <row r="14" spans="1:3" x14ac:dyDescent="0.25">
      <c r="C14" t="s">
        <v>108</v>
      </c>
    </row>
    <row r="15" spans="1:3" x14ac:dyDescent="0.25">
      <c r="A15" s="3">
        <v>43180</v>
      </c>
      <c r="B15" s="2">
        <v>1200</v>
      </c>
      <c r="C15" t="s">
        <v>209</v>
      </c>
    </row>
    <row r="16" spans="1:3" x14ac:dyDescent="0.25">
      <c r="C16" t="s">
        <v>210</v>
      </c>
    </row>
    <row r="17" spans="3:3" x14ac:dyDescent="0.25">
      <c r="C17" t="s">
        <v>211</v>
      </c>
    </row>
    <row r="18" spans="3:3" x14ac:dyDescent="0.25">
      <c r="C18" t="s">
        <v>212</v>
      </c>
    </row>
    <row r="19" spans="3:3" x14ac:dyDescent="0.25">
      <c r="C19" t="s">
        <v>274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35</v>
      </c>
    </row>
    <row r="5" spans="1:3" x14ac:dyDescent="0.25">
      <c r="A5" s="3" t="s">
        <v>28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SUM(B11:B121)</f>
        <v>295</v>
      </c>
    </row>
    <row r="8" spans="1:3" x14ac:dyDescent="0.25">
      <c r="A8" s="3" t="s">
        <v>29</v>
      </c>
      <c r="B8" s="2">
        <f>SUM(B5+B6-B7)</f>
        <v>-295</v>
      </c>
    </row>
    <row r="10" spans="1:3" s="1" customFormat="1" x14ac:dyDescent="0.25">
      <c r="A10" s="5" t="s">
        <v>30</v>
      </c>
      <c r="B10" s="6" t="s">
        <v>31</v>
      </c>
      <c r="C10" s="1" t="s">
        <v>32</v>
      </c>
    </row>
    <row r="11" spans="1:3" x14ac:dyDescent="0.25">
      <c r="A11" s="3">
        <v>43047</v>
      </c>
      <c r="C11" s="11" t="s">
        <v>115</v>
      </c>
    </row>
    <row r="12" spans="1:3" x14ac:dyDescent="0.25">
      <c r="C12" t="s">
        <v>117</v>
      </c>
    </row>
    <row r="13" spans="1:3" x14ac:dyDescent="0.25">
      <c r="A13" s="3">
        <v>43250</v>
      </c>
      <c r="B13" s="2">
        <v>300</v>
      </c>
      <c r="C13" t="s">
        <v>282</v>
      </c>
    </row>
    <row r="14" spans="1:3" x14ac:dyDescent="0.25">
      <c r="A14" s="3">
        <v>43283</v>
      </c>
      <c r="B14" s="2">
        <v>-300</v>
      </c>
      <c r="C14" t="s">
        <v>307</v>
      </c>
    </row>
    <row r="15" spans="1:3" x14ac:dyDescent="0.25">
      <c r="A15" s="3">
        <v>43283</v>
      </c>
      <c r="B15" s="2">
        <v>295</v>
      </c>
      <c r="C15" t="s">
        <v>293</v>
      </c>
    </row>
    <row r="16" spans="1:3" x14ac:dyDescent="0.25">
      <c r="C16" s="52"/>
    </row>
    <row r="20" spans="3:3" x14ac:dyDescent="0.25">
      <c r="C20" s="11"/>
    </row>
    <row r="24" spans="3:3" x14ac:dyDescent="0.25">
      <c r="C24" s="11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9</v>
      </c>
    </row>
    <row r="5" spans="1:3" x14ac:dyDescent="0.25">
      <c r="A5" s="3" t="s">
        <v>28</v>
      </c>
      <c r="B5" s="2">
        <f>'Total Orgs'!B5</f>
        <v>9000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SUM(B12:B127)</f>
        <v>9000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43060</v>
      </c>
      <c r="B12" s="2">
        <v>250</v>
      </c>
      <c r="C12" t="s">
        <v>121</v>
      </c>
    </row>
    <row r="13" spans="1:3" x14ac:dyDescent="0.25">
      <c r="C13" t="s">
        <v>122</v>
      </c>
    </row>
    <row r="14" spans="1:3" x14ac:dyDescent="0.25">
      <c r="C14" t="s">
        <v>123</v>
      </c>
    </row>
    <row r="15" spans="1:3" x14ac:dyDescent="0.25">
      <c r="C15" t="s">
        <v>124</v>
      </c>
    </row>
    <row r="16" spans="1:3" x14ac:dyDescent="0.25">
      <c r="C16" t="s">
        <v>141</v>
      </c>
    </row>
    <row r="17" spans="1:3" x14ac:dyDescent="0.25">
      <c r="A17" s="3">
        <v>43133</v>
      </c>
      <c r="B17" s="2">
        <v>1000</v>
      </c>
      <c r="C17" t="s">
        <v>149</v>
      </c>
    </row>
    <row r="18" spans="1:3" s="22" customFormat="1" x14ac:dyDescent="0.25">
      <c r="A18" s="24"/>
      <c r="B18" s="23"/>
      <c r="C18" s="21" t="s">
        <v>150</v>
      </c>
    </row>
    <row r="19" spans="1:3" s="18" customFormat="1" x14ac:dyDescent="0.25">
      <c r="A19" s="16"/>
      <c r="B19" s="15"/>
      <c r="C19" s="17" t="s">
        <v>151</v>
      </c>
    </row>
    <row r="20" spans="1:3" x14ac:dyDescent="0.25">
      <c r="C20" t="s">
        <v>152</v>
      </c>
    </row>
    <row r="21" spans="1:3" x14ac:dyDescent="0.25">
      <c r="C21" t="s">
        <v>183</v>
      </c>
    </row>
    <row r="22" spans="1:3" x14ac:dyDescent="0.25">
      <c r="A22" s="3">
        <v>43252</v>
      </c>
      <c r="B22" s="2">
        <v>554.87</v>
      </c>
      <c r="C22" t="s">
        <v>119</v>
      </c>
    </row>
    <row r="23" spans="1:3" x14ac:dyDescent="0.25">
      <c r="C23" t="s">
        <v>91</v>
      </c>
    </row>
    <row r="24" spans="1:3" x14ac:dyDescent="0.25">
      <c r="C24" t="s">
        <v>284</v>
      </c>
    </row>
    <row r="25" spans="1:3" x14ac:dyDescent="0.25">
      <c r="A25" s="3">
        <v>43280</v>
      </c>
      <c r="B25" s="2">
        <v>3500</v>
      </c>
      <c r="C25" t="s">
        <v>288</v>
      </c>
    </row>
    <row r="26" spans="1:3" x14ac:dyDescent="0.25">
      <c r="C26" t="s">
        <v>289</v>
      </c>
    </row>
    <row r="27" spans="1:3" x14ac:dyDescent="0.25">
      <c r="C27" t="s">
        <v>290</v>
      </c>
    </row>
    <row r="28" spans="1:3" x14ac:dyDescent="0.25">
      <c r="C28" t="s">
        <v>291</v>
      </c>
    </row>
    <row r="29" spans="1:3" x14ac:dyDescent="0.25">
      <c r="A29" s="3">
        <v>43325</v>
      </c>
      <c r="B29" s="2">
        <v>-3500</v>
      </c>
      <c r="C29" t="s">
        <v>319</v>
      </c>
    </row>
    <row r="30" spans="1:3" x14ac:dyDescent="0.25">
      <c r="A30" s="3">
        <v>43325</v>
      </c>
      <c r="B30" s="2">
        <v>2646.5</v>
      </c>
      <c r="C30" t="s">
        <v>266</v>
      </c>
    </row>
    <row r="31" spans="1:3" x14ac:dyDescent="0.25">
      <c r="A31" s="3">
        <v>43299</v>
      </c>
      <c r="B31" s="2">
        <v>500</v>
      </c>
      <c r="C31" t="s">
        <v>299</v>
      </c>
    </row>
    <row r="32" spans="1:3" x14ac:dyDescent="0.25">
      <c r="C32" t="s">
        <v>300</v>
      </c>
    </row>
    <row r="33" spans="1:3" x14ac:dyDescent="0.25">
      <c r="C33" t="s">
        <v>301</v>
      </c>
    </row>
    <row r="34" spans="1:3" x14ac:dyDescent="0.25">
      <c r="C34" t="s">
        <v>302</v>
      </c>
    </row>
    <row r="35" spans="1:3" x14ac:dyDescent="0.25">
      <c r="A35" s="3">
        <v>43299</v>
      </c>
      <c r="C35" t="s">
        <v>303</v>
      </c>
    </row>
    <row r="36" spans="1:3" x14ac:dyDescent="0.25">
      <c r="A36" s="3">
        <v>43319</v>
      </c>
      <c r="B36" s="2">
        <v>712.88</v>
      </c>
      <c r="C36" t="s">
        <v>181</v>
      </c>
    </row>
    <row r="37" spans="1:3" x14ac:dyDescent="0.25">
      <c r="C37" t="s">
        <v>91</v>
      </c>
    </row>
    <row r="38" spans="1:3" x14ac:dyDescent="0.25">
      <c r="C38" t="s">
        <v>305</v>
      </c>
    </row>
    <row r="39" spans="1:3" x14ac:dyDescent="0.25">
      <c r="A39" s="3">
        <v>43320</v>
      </c>
      <c r="B39" s="2">
        <v>779.15</v>
      </c>
      <c r="C39" t="s">
        <v>119</v>
      </c>
    </row>
    <row r="40" spans="1:3" x14ac:dyDescent="0.25">
      <c r="C40" t="s">
        <v>91</v>
      </c>
    </row>
    <row r="41" spans="1:3" x14ac:dyDescent="0.25">
      <c r="C41" t="s">
        <v>308</v>
      </c>
    </row>
    <row r="42" spans="1:3" x14ac:dyDescent="0.25">
      <c r="A42" s="3">
        <v>43325</v>
      </c>
      <c r="B42" s="2">
        <v>1200</v>
      </c>
      <c r="C42" t="s">
        <v>317</v>
      </c>
    </row>
    <row r="43" spans="1:3" x14ac:dyDescent="0.25">
      <c r="C43" t="s">
        <v>318</v>
      </c>
    </row>
    <row r="44" spans="1:3" x14ac:dyDescent="0.25">
      <c r="A44" s="3">
        <v>43327</v>
      </c>
      <c r="B44" s="2">
        <v>1356.6</v>
      </c>
      <c r="C44" t="s">
        <v>119</v>
      </c>
    </row>
    <row r="45" spans="1:3" x14ac:dyDescent="0.25">
      <c r="C45" t="s">
        <v>91</v>
      </c>
    </row>
    <row r="46" spans="1:3" x14ac:dyDescent="0.25">
      <c r="C46" t="s">
        <v>320</v>
      </c>
    </row>
    <row r="51" spans="3:3" x14ac:dyDescent="0.25">
      <c r="C51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A1:C2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2</v>
      </c>
    </row>
    <row r="5" spans="1:3" x14ac:dyDescent="0.25">
      <c r="A5" s="3" t="s">
        <v>28</v>
      </c>
      <c r="B5" s="2">
        <f>'Total Orgs'!B32</f>
        <v>-427.5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1997.87</v>
      </c>
    </row>
    <row r="8" spans="1:3" x14ac:dyDescent="0.25">
      <c r="A8" s="3" t="s">
        <v>29</v>
      </c>
      <c r="B8" s="2">
        <f>SUM(B5+B6-B7)</f>
        <v>-2425.37</v>
      </c>
    </row>
    <row r="10" spans="1:3" s="1" customFormat="1" x14ac:dyDescent="0.25">
      <c r="A10" s="5" t="s">
        <v>30</v>
      </c>
      <c r="B10" s="6" t="s">
        <v>31</v>
      </c>
      <c r="C10" s="1" t="s">
        <v>32</v>
      </c>
    </row>
    <row r="11" spans="1:3" x14ac:dyDescent="0.25">
      <c r="A11" s="3">
        <v>43047</v>
      </c>
      <c r="B11" s="2">
        <v>500</v>
      </c>
      <c r="C11" s="11" t="s">
        <v>115</v>
      </c>
    </row>
    <row r="12" spans="1:3" x14ac:dyDescent="0.25">
      <c r="C12" t="s">
        <v>116</v>
      </c>
    </row>
    <row r="13" spans="1:3" x14ac:dyDescent="0.25">
      <c r="A13" s="3">
        <v>43155</v>
      </c>
      <c r="B13" s="2">
        <v>250</v>
      </c>
      <c r="C13" s="11" t="s">
        <v>165</v>
      </c>
    </row>
    <row r="14" spans="1:3" x14ac:dyDescent="0.25">
      <c r="C14" t="s">
        <v>166</v>
      </c>
    </row>
    <row r="15" spans="1:3" x14ac:dyDescent="0.25">
      <c r="A15" s="3">
        <v>43188</v>
      </c>
      <c r="B15" s="2">
        <v>590.62</v>
      </c>
      <c r="C15" s="11" t="s">
        <v>225</v>
      </c>
    </row>
    <row r="16" spans="1:3" x14ac:dyDescent="0.25">
      <c r="C16" t="s">
        <v>166</v>
      </c>
    </row>
    <row r="17" spans="1:3" x14ac:dyDescent="0.25">
      <c r="A17" s="3">
        <v>43202</v>
      </c>
      <c r="B17" s="2">
        <v>500</v>
      </c>
      <c r="C17" s="11" t="s">
        <v>248</v>
      </c>
    </row>
    <row r="18" spans="1:3" x14ac:dyDescent="0.25">
      <c r="C18" t="s">
        <v>166</v>
      </c>
    </row>
    <row r="19" spans="1:3" x14ac:dyDescent="0.25">
      <c r="A19" s="3">
        <v>43202</v>
      </c>
      <c r="B19" s="2">
        <v>146.25</v>
      </c>
      <c r="C19" s="11" t="s">
        <v>62</v>
      </c>
    </row>
    <row r="20" spans="1:3" x14ac:dyDescent="0.25">
      <c r="C20" t="s">
        <v>166</v>
      </c>
    </row>
    <row r="21" spans="1:3" x14ac:dyDescent="0.25">
      <c r="A21" s="3">
        <v>43215</v>
      </c>
      <c r="B21" s="2">
        <v>11</v>
      </c>
      <c r="C21" s="11" t="s">
        <v>267</v>
      </c>
    </row>
    <row r="22" spans="1:3" x14ac:dyDescent="0.25">
      <c r="C22" t="s">
        <v>166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</sheetPr>
  <dimension ref="A1:C6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10</v>
      </c>
    </row>
    <row r="5" spans="1:3" x14ac:dyDescent="0.25">
      <c r="A5" s="3" t="s">
        <v>28</v>
      </c>
      <c r="B5" s="2">
        <f>'Total Orgs'!B6</f>
        <v>9150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9150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43012</v>
      </c>
      <c r="B12" s="2">
        <v>506.6</v>
      </c>
      <c r="C12" t="s">
        <v>90</v>
      </c>
    </row>
    <row r="13" spans="1:3" x14ac:dyDescent="0.25">
      <c r="C13" t="s">
        <v>91</v>
      </c>
    </row>
    <row r="14" spans="1:3" x14ac:dyDescent="0.25">
      <c r="C14" t="s">
        <v>92</v>
      </c>
    </row>
    <row r="15" spans="1:3" x14ac:dyDescent="0.25">
      <c r="A15" s="3">
        <v>43012</v>
      </c>
      <c r="B15" s="2">
        <v>561.6</v>
      </c>
      <c r="C15" t="s">
        <v>93</v>
      </c>
    </row>
    <row r="16" spans="1:3" x14ac:dyDescent="0.25">
      <c r="C16" t="s">
        <v>91</v>
      </c>
    </row>
    <row r="17" spans="1:3" x14ac:dyDescent="0.25">
      <c r="C17" t="s">
        <v>94</v>
      </c>
    </row>
    <row r="18" spans="1:3" x14ac:dyDescent="0.25">
      <c r="A18" s="3">
        <v>43087</v>
      </c>
      <c r="B18" s="2">
        <v>114.23</v>
      </c>
      <c r="C18" t="s">
        <v>133</v>
      </c>
    </row>
    <row r="19" spans="1:3" x14ac:dyDescent="0.25">
      <c r="C19" t="s">
        <v>91</v>
      </c>
    </row>
    <row r="20" spans="1:3" x14ac:dyDescent="0.25">
      <c r="C20" t="s">
        <v>134</v>
      </c>
    </row>
    <row r="21" spans="1:3" x14ac:dyDescent="0.25">
      <c r="A21" s="3">
        <v>43087</v>
      </c>
      <c r="B21" s="2">
        <v>24.99</v>
      </c>
      <c r="C21" t="s">
        <v>135</v>
      </c>
    </row>
    <row r="22" spans="1:3" x14ac:dyDescent="0.25">
      <c r="C22" t="s">
        <v>91</v>
      </c>
    </row>
    <row r="23" spans="1:3" x14ac:dyDescent="0.25">
      <c r="C23" t="s">
        <v>136</v>
      </c>
    </row>
    <row r="24" spans="1:3" x14ac:dyDescent="0.25">
      <c r="A24" s="3">
        <v>43129</v>
      </c>
      <c r="B24" s="2">
        <v>418.29</v>
      </c>
      <c r="C24" t="s">
        <v>142</v>
      </c>
    </row>
    <row r="25" spans="1:3" x14ac:dyDescent="0.25">
      <c r="C25" t="s">
        <v>91</v>
      </c>
    </row>
    <row r="26" spans="1:3" x14ac:dyDescent="0.25">
      <c r="C26" t="s">
        <v>143</v>
      </c>
    </row>
    <row r="27" spans="1:3" x14ac:dyDescent="0.25">
      <c r="A27" s="3">
        <v>43129</v>
      </c>
      <c r="B27" s="2">
        <v>876</v>
      </c>
      <c r="C27" s="9" t="s">
        <v>144</v>
      </c>
    </row>
    <row r="28" spans="1:3" x14ac:dyDescent="0.25">
      <c r="C28" s="9" t="s">
        <v>91</v>
      </c>
    </row>
    <row r="29" spans="1:3" x14ac:dyDescent="0.25">
      <c r="C29" s="9" t="s">
        <v>145</v>
      </c>
    </row>
    <row r="30" spans="1:3" x14ac:dyDescent="0.25">
      <c r="A30" s="3">
        <v>43133</v>
      </c>
      <c r="B30" s="2">
        <v>348.04</v>
      </c>
      <c r="C30" s="9" t="s">
        <v>147</v>
      </c>
    </row>
    <row r="31" spans="1:3" x14ac:dyDescent="0.25">
      <c r="C31" s="9" t="s">
        <v>91</v>
      </c>
    </row>
    <row r="32" spans="1:3" x14ac:dyDescent="0.25">
      <c r="C32" s="9" t="s">
        <v>148</v>
      </c>
    </row>
    <row r="33" spans="1:3" x14ac:dyDescent="0.25">
      <c r="A33" s="3">
        <v>43157</v>
      </c>
      <c r="B33" s="2">
        <v>913.4</v>
      </c>
      <c r="C33" s="9" t="s">
        <v>167</v>
      </c>
    </row>
    <row r="34" spans="1:3" x14ac:dyDescent="0.25">
      <c r="C34" s="9" t="s">
        <v>91</v>
      </c>
    </row>
    <row r="35" spans="1:3" x14ac:dyDescent="0.25">
      <c r="C35" s="9" t="s">
        <v>168</v>
      </c>
    </row>
    <row r="36" spans="1:3" x14ac:dyDescent="0.25">
      <c r="A36" s="3">
        <v>43159</v>
      </c>
      <c r="B36" s="2">
        <v>423.32</v>
      </c>
      <c r="C36" s="9" t="s">
        <v>169</v>
      </c>
    </row>
    <row r="37" spans="1:3" x14ac:dyDescent="0.25">
      <c r="C37" s="9" t="s">
        <v>91</v>
      </c>
    </row>
    <row r="38" spans="1:3" x14ac:dyDescent="0.25">
      <c r="C38" s="9" t="s">
        <v>170</v>
      </c>
    </row>
    <row r="39" spans="1:3" x14ac:dyDescent="0.25">
      <c r="A39" s="3">
        <v>43171</v>
      </c>
      <c r="B39" s="2">
        <v>244.93</v>
      </c>
      <c r="C39" s="9" t="s">
        <v>181</v>
      </c>
    </row>
    <row r="40" spans="1:3" x14ac:dyDescent="0.25">
      <c r="C40" s="9" t="s">
        <v>91</v>
      </c>
    </row>
    <row r="41" spans="1:3" x14ac:dyDescent="0.25">
      <c r="C41" s="9" t="s">
        <v>182</v>
      </c>
    </row>
    <row r="42" spans="1:3" x14ac:dyDescent="0.25">
      <c r="A42" s="3">
        <v>43171</v>
      </c>
      <c r="B42" s="2">
        <v>785</v>
      </c>
      <c r="C42" s="9" t="s">
        <v>184</v>
      </c>
    </row>
    <row r="43" spans="1:3" x14ac:dyDescent="0.25">
      <c r="C43" s="9" t="s">
        <v>91</v>
      </c>
    </row>
    <row r="44" spans="1:3" x14ac:dyDescent="0.25">
      <c r="C44" s="9" t="s">
        <v>185</v>
      </c>
    </row>
    <row r="45" spans="1:3" x14ac:dyDescent="0.25">
      <c r="A45" s="3">
        <v>43171</v>
      </c>
      <c r="B45" s="2">
        <v>553.12</v>
      </c>
      <c r="C45" s="9" t="s">
        <v>186</v>
      </c>
    </row>
    <row r="46" spans="1:3" x14ac:dyDescent="0.25">
      <c r="C46" s="9" t="s">
        <v>91</v>
      </c>
    </row>
    <row r="47" spans="1:3" x14ac:dyDescent="0.25">
      <c r="C47" s="9" t="s">
        <v>187</v>
      </c>
    </row>
    <row r="48" spans="1:3" x14ac:dyDescent="0.25">
      <c r="A48" s="3">
        <v>43171</v>
      </c>
      <c r="B48" s="2">
        <v>597.5</v>
      </c>
      <c r="C48" s="9" t="s">
        <v>188</v>
      </c>
    </row>
    <row r="49" spans="1:3" x14ac:dyDescent="0.25">
      <c r="C49" s="9" t="s">
        <v>91</v>
      </c>
    </row>
    <row r="50" spans="1:3" x14ac:dyDescent="0.25">
      <c r="C50" s="9" t="s">
        <v>189</v>
      </c>
    </row>
    <row r="51" spans="1:3" s="18" customFormat="1" x14ac:dyDescent="0.25">
      <c r="A51" s="16">
        <v>43172</v>
      </c>
      <c r="B51" s="15">
        <v>99.51</v>
      </c>
      <c r="C51" s="17" t="s">
        <v>192</v>
      </c>
    </row>
    <row r="52" spans="1:3" x14ac:dyDescent="0.25">
      <c r="C52" s="9" t="s">
        <v>91</v>
      </c>
    </row>
    <row r="53" spans="1:3" x14ac:dyDescent="0.25">
      <c r="C53" s="9" t="s">
        <v>193</v>
      </c>
    </row>
    <row r="54" spans="1:3" x14ac:dyDescent="0.25">
      <c r="A54" s="3">
        <v>43180</v>
      </c>
      <c r="B54" s="2">
        <v>500</v>
      </c>
      <c r="C54" s="9" t="s">
        <v>200</v>
      </c>
    </row>
    <row r="55" spans="1:3" x14ac:dyDescent="0.25">
      <c r="C55" s="9" t="s">
        <v>201</v>
      </c>
    </row>
    <row r="56" spans="1:3" x14ac:dyDescent="0.25">
      <c r="A56" s="3">
        <v>43180</v>
      </c>
      <c r="B56" s="2">
        <v>1865</v>
      </c>
      <c r="C56" s="9" t="s">
        <v>202</v>
      </c>
    </row>
    <row r="57" spans="1:3" x14ac:dyDescent="0.25">
      <c r="C57" s="9" t="s">
        <v>91</v>
      </c>
    </row>
    <row r="58" spans="1:3" x14ac:dyDescent="0.25">
      <c r="C58" s="9" t="s">
        <v>203</v>
      </c>
    </row>
    <row r="59" spans="1:3" x14ac:dyDescent="0.25">
      <c r="A59" s="3">
        <v>43187</v>
      </c>
      <c r="B59" s="2">
        <v>318.47000000000003</v>
      </c>
      <c r="C59" s="9" t="s">
        <v>154</v>
      </c>
    </row>
    <row r="60" spans="1:3" x14ac:dyDescent="0.25">
      <c r="C60" s="9" t="s">
        <v>91</v>
      </c>
    </row>
    <row r="61" spans="1:3" x14ac:dyDescent="0.25">
      <c r="C61" s="9" t="s">
        <v>223</v>
      </c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</sheetPr>
  <dimension ref="A1:M9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8</v>
      </c>
    </row>
    <row r="5" spans="1:3" x14ac:dyDescent="0.25">
      <c r="A5" s="3" t="s">
        <v>28</v>
      </c>
      <c r="B5" s="2">
        <f>'Total Orgs'!B7</f>
        <v>4000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SUM(B12:B122)</f>
        <v>3997.5700000000006</v>
      </c>
    </row>
    <row r="9" spans="1:3" x14ac:dyDescent="0.25">
      <c r="A9" s="3" t="s">
        <v>29</v>
      </c>
      <c r="B9" s="2">
        <f>B5+B6-B8</f>
        <v>2.4299999999993815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12">
        <v>42996</v>
      </c>
      <c r="B12" s="8">
        <v>22.5</v>
      </c>
      <c r="C12" s="9" t="s">
        <v>80</v>
      </c>
    </row>
    <row r="13" spans="1:3" x14ac:dyDescent="0.25">
      <c r="A13" s="12"/>
      <c r="B13" s="8"/>
      <c r="C13" s="9" t="s">
        <v>81</v>
      </c>
    </row>
    <row r="14" spans="1:3" x14ac:dyDescent="0.25">
      <c r="A14" s="12">
        <v>42996</v>
      </c>
      <c r="B14" s="8">
        <v>4</v>
      </c>
      <c r="C14" s="9" t="s">
        <v>80</v>
      </c>
    </row>
    <row r="15" spans="1:3" x14ac:dyDescent="0.25">
      <c r="A15" s="12"/>
      <c r="B15" s="8"/>
      <c r="C15" s="9" t="s">
        <v>81</v>
      </c>
    </row>
    <row r="16" spans="1:3" x14ac:dyDescent="0.25">
      <c r="A16" s="12">
        <v>43004</v>
      </c>
      <c r="B16" s="8">
        <v>6.6</v>
      </c>
      <c r="C16" s="9" t="s">
        <v>80</v>
      </c>
    </row>
    <row r="17" spans="1:3" x14ac:dyDescent="0.25">
      <c r="A17" s="12"/>
      <c r="B17" s="8"/>
      <c r="C17" s="9" t="s">
        <v>81</v>
      </c>
    </row>
    <row r="18" spans="1:3" x14ac:dyDescent="0.25">
      <c r="A18" s="12">
        <v>43025</v>
      </c>
      <c r="B18" s="8">
        <v>1420.39</v>
      </c>
      <c r="C18" s="9" t="s">
        <v>105</v>
      </c>
    </row>
    <row r="19" spans="1:3" x14ac:dyDescent="0.25">
      <c r="A19" s="12"/>
      <c r="B19" s="8"/>
      <c r="C19" s="9" t="s">
        <v>91</v>
      </c>
    </row>
    <row r="20" spans="1:3" x14ac:dyDescent="0.25">
      <c r="A20" s="12"/>
      <c r="B20" s="8"/>
      <c r="C20" s="9" t="s">
        <v>106</v>
      </c>
    </row>
    <row r="21" spans="1:3" x14ac:dyDescent="0.25">
      <c r="A21" s="12">
        <v>43070</v>
      </c>
      <c r="B21" s="8">
        <v>703.6</v>
      </c>
      <c r="C21" s="9" t="s">
        <v>125</v>
      </c>
    </row>
    <row r="22" spans="1:3" x14ac:dyDescent="0.25">
      <c r="A22" s="12"/>
      <c r="B22" s="8"/>
      <c r="C22" s="9" t="s">
        <v>91</v>
      </c>
    </row>
    <row r="23" spans="1:3" x14ac:dyDescent="0.25">
      <c r="A23" s="12"/>
      <c r="B23" s="8"/>
      <c r="C23" s="9" t="s">
        <v>126</v>
      </c>
    </row>
    <row r="24" spans="1:3" x14ac:dyDescent="0.25">
      <c r="A24" s="12">
        <v>43087</v>
      </c>
      <c r="B24" s="8">
        <v>667.8</v>
      </c>
      <c r="C24" s="9" t="s">
        <v>138</v>
      </c>
    </row>
    <row r="25" spans="1:3" x14ac:dyDescent="0.25">
      <c r="A25" s="12"/>
      <c r="B25" s="8"/>
      <c r="C25" s="9" t="s">
        <v>91</v>
      </c>
    </row>
    <row r="26" spans="1:3" x14ac:dyDescent="0.25">
      <c r="A26" s="12"/>
      <c r="B26" s="8"/>
      <c r="C26" s="9" t="s">
        <v>137</v>
      </c>
    </row>
    <row r="27" spans="1:3" x14ac:dyDescent="0.25">
      <c r="A27" s="12">
        <v>43090</v>
      </c>
      <c r="B27" s="8">
        <v>543.32000000000005</v>
      </c>
      <c r="C27" s="9" t="s">
        <v>139</v>
      </c>
    </row>
    <row r="28" spans="1:3" x14ac:dyDescent="0.25">
      <c r="A28" s="12"/>
      <c r="B28" s="8"/>
      <c r="C28" s="9" t="s">
        <v>91</v>
      </c>
    </row>
    <row r="29" spans="1:3" x14ac:dyDescent="0.25">
      <c r="A29" s="12"/>
      <c r="B29" s="8"/>
      <c r="C29" s="9" t="s">
        <v>140</v>
      </c>
    </row>
    <row r="30" spans="1:3" x14ac:dyDescent="0.25">
      <c r="A30" s="12">
        <v>43187</v>
      </c>
      <c r="B30" s="8">
        <v>4</v>
      </c>
      <c r="C30" s="9" t="s">
        <v>80</v>
      </c>
    </row>
    <row r="31" spans="1:3" x14ac:dyDescent="0.25">
      <c r="A31" s="12"/>
      <c r="B31" s="8"/>
      <c r="C31" s="9" t="s">
        <v>81</v>
      </c>
    </row>
    <row r="32" spans="1:3" x14ac:dyDescent="0.25">
      <c r="A32" s="12">
        <v>43187</v>
      </c>
      <c r="B32" s="8">
        <v>9</v>
      </c>
      <c r="C32" s="9" t="s">
        <v>80</v>
      </c>
    </row>
    <row r="33" spans="1:13" x14ac:dyDescent="0.25">
      <c r="A33" s="12"/>
      <c r="B33" s="8"/>
      <c r="C33" s="9" t="s">
        <v>81</v>
      </c>
    </row>
    <row r="34" spans="1:13" x14ac:dyDescent="0.25">
      <c r="A34" s="12">
        <v>43201</v>
      </c>
      <c r="B34" s="8">
        <v>199.02</v>
      </c>
      <c r="C34" s="9" t="s">
        <v>239</v>
      </c>
    </row>
    <row r="35" spans="1:13" x14ac:dyDescent="0.25">
      <c r="A35" s="12"/>
      <c r="B35" s="8"/>
      <c r="C35" s="9" t="s">
        <v>91</v>
      </c>
    </row>
    <row r="36" spans="1:13" x14ac:dyDescent="0.25">
      <c r="A36" s="12"/>
      <c r="B36" s="8"/>
      <c r="C36" s="9" t="s">
        <v>242</v>
      </c>
    </row>
    <row r="37" spans="1:13" ht="15.75" customHeight="1" x14ac:dyDescent="0.25">
      <c r="A37" s="12">
        <v>43201</v>
      </c>
      <c r="B37" s="8">
        <v>348.04</v>
      </c>
      <c r="C37" s="9" t="s">
        <v>240</v>
      </c>
      <c r="D37" s="78" t="s">
        <v>275</v>
      </c>
      <c r="E37" s="78"/>
      <c r="F37" s="78"/>
      <c r="G37" s="78"/>
      <c r="H37" s="78"/>
      <c r="I37" s="78"/>
      <c r="J37" s="78"/>
      <c r="K37" s="78"/>
      <c r="L37" s="78"/>
      <c r="M37" s="78"/>
    </row>
    <row r="38" spans="1:13" x14ac:dyDescent="0.25">
      <c r="A38" s="12"/>
      <c r="B38" s="8"/>
      <c r="C38" s="9" t="s">
        <v>91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x14ac:dyDescent="0.25">
      <c r="A39" s="12"/>
      <c r="B39" s="8"/>
      <c r="C39" s="9" t="s">
        <v>241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x14ac:dyDescent="0.25">
      <c r="A40" s="12">
        <v>43209</v>
      </c>
      <c r="B40" s="8">
        <v>4</v>
      </c>
      <c r="C40" s="9" t="s">
        <v>80</v>
      </c>
    </row>
    <row r="41" spans="1:13" x14ac:dyDescent="0.25">
      <c r="A41" s="12"/>
      <c r="B41" s="8"/>
      <c r="C41" s="9" t="s">
        <v>81</v>
      </c>
    </row>
    <row r="42" spans="1:13" x14ac:dyDescent="0.25">
      <c r="A42" s="12">
        <v>43217</v>
      </c>
      <c r="B42" s="8">
        <v>10</v>
      </c>
      <c r="C42" s="9" t="s">
        <v>80</v>
      </c>
    </row>
    <row r="43" spans="1:13" x14ac:dyDescent="0.25">
      <c r="A43" s="12"/>
      <c r="B43" s="8"/>
      <c r="C43" s="9" t="s">
        <v>81</v>
      </c>
    </row>
    <row r="44" spans="1:13" x14ac:dyDescent="0.25">
      <c r="A44" s="12">
        <v>43217</v>
      </c>
      <c r="B44" s="8">
        <v>5.3</v>
      </c>
      <c r="C44" s="9" t="s">
        <v>80</v>
      </c>
    </row>
    <row r="45" spans="1:13" x14ac:dyDescent="0.25">
      <c r="A45" s="12"/>
      <c r="B45" s="8"/>
      <c r="C45" s="9" t="s">
        <v>81</v>
      </c>
    </row>
    <row r="46" spans="1:13" x14ac:dyDescent="0.25">
      <c r="A46" s="12">
        <v>43217</v>
      </c>
      <c r="B46" s="8">
        <v>50</v>
      </c>
      <c r="C46" s="9" t="s">
        <v>80</v>
      </c>
    </row>
    <row r="47" spans="1:13" x14ac:dyDescent="0.25">
      <c r="A47" s="12"/>
      <c r="B47" s="8"/>
      <c r="C47" s="9" t="s">
        <v>81</v>
      </c>
    </row>
    <row r="48" spans="1:13" x14ac:dyDescent="0.25">
      <c r="A48" s="12"/>
      <c r="B48" s="8"/>
      <c r="C48" s="9"/>
    </row>
    <row r="49" spans="1:3" x14ac:dyDescent="0.25">
      <c r="A49" s="12"/>
      <c r="B49" s="8"/>
      <c r="C49" s="9"/>
    </row>
    <row r="50" spans="1:3" x14ac:dyDescent="0.25">
      <c r="A50" s="12"/>
      <c r="B50" s="8"/>
      <c r="C50" s="9"/>
    </row>
    <row r="51" spans="1:3" x14ac:dyDescent="0.25">
      <c r="A51" s="12"/>
      <c r="B51" s="8"/>
      <c r="C51" s="9"/>
    </row>
    <row r="52" spans="1:3" x14ac:dyDescent="0.25">
      <c r="A52" s="12"/>
      <c r="B52" s="8"/>
      <c r="C52" s="9"/>
    </row>
    <row r="53" spans="1:3" s="18" customFormat="1" x14ac:dyDescent="0.25">
      <c r="A53" s="53"/>
      <c r="B53" s="54"/>
      <c r="C53" s="55"/>
    </row>
    <row r="54" spans="1:3" x14ac:dyDescent="0.25">
      <c r="A54" s="12"/>
      <c r="B54" s="8"/>
      <c r="C54" s="9"/>
    </row>
    <row r="55" spans="1:3" x14ac:dyDescent="0.25">
      <c r="A55" s="12"/>
      <c r="B55" s="8"/>
      <c r="C55" s="9"/>
    </row>
    <row r="56" spans="1:3" x14ac:dyDescent="0.25">
      <c r="A56" s="12"/>
      <c r="B56" s="8"/>
      <c r="C56" s="9"/>
    </row>
    <row r="57" spans="1:3" x14ac:dyDescent="0.25">
      <c r="A57" s="12"/>
      <c r="B57" s="8"/>
      <c r="C57" s="9"/>
    </row>
    <row r="58" spans="1:3" x14ac:dyDescent="0.25">
      <c r="A58" s="12"/>
      <c r="B58" s="8"/>
      <c r="C58" s="9"/>
    </row>
    <row r="59" spans="1:3" x14ac:dyDescent="0.25">
      <c r="A59" s="12"/>
      <c r="B59" s="8"/>
      <c r="C59" s="9"/>
    </row>
    <row r="60" spans="1:3" x14ac:dyDescent="0.25">
      <c r="A60" s="12"/>
      <c r="B60" s="8"/>
      <c r="C60" s="9"/>
    </row>
    <row r="61" spans="1:3" x14ac:dyDescent="0.25">
      <c r="A61" s="12"/>
      <c r="B61" s="8"/>
      <c r="C61" s="9"/>
    </row>
    <row r="62" spans="1:3" x14ac:dyDescent="0.25">
      <c r="A62" s="12"/>
      <c r="B62" s="8"/>
      <c r="C62" s="9"/>
    </row>
    <row r="63" spans="1:3" x14ac:dyDescent="0.25">
      <c r="A63" s="12"/>
      <c r="B63" s="8"/>
      <c r="C63" s="9"/>
    </row>
    <row r="64" spans="1:3" x14ac:dyDescent="0.25">
      <c r="A64" s="12"/>
      <c r="B64" s="8"/>
      <c r="C64" s="9"/>
    </row>
    <row r="65" spans="1:3" x14ac:dyDescent="0.25">
      <c r="A65" s="12"/>
      <c r="B65" s="8"/>
      <c r="C65" s="9"/>
    </row>
    <row r="66" spans="1:3" x14ac:dyDescent="0.25">
      <c r="A66" s="12"/>
      <c r="B66" s="8"/>
      <c r="C66" s="9"/>
    </row>
    <row r="67" spans="1:3" x14ac:dyDescent="0.25">
      <c r="A67" s="12"/>
      <c r="B67" s="8"/>
      <c r="C67" s="9"/>
    </row>
    <row r="68" spans="1:3" x14ac:dyDescent="0.25">
      <c r="A68" s="12"/>
      <c r="B68" s="8"/>
      <c r="C68" s="9"/>
    </row>
    <row r="69" spans="1:3" x14ac:dyDescent="0.25">
      <c r="A69" s="12"/>
      <c r="B69" s="8"/>
      <c r="C69" s="9"/>
    </row>
    <row r="70" spans="1:3" x14ac:dyDescent="0.25">
      <c r="A70" s="12"/>
      <c r="B70" s="8"/>
      <c r="C70" s="9"/>
    </row>
    <row r="71" spans="1:3" x14ac:dyDescent="0.25">
      <c r="A71" s="12"/>
      <c r="B71" s="8"/>
      <c r="C71" s="9"/>
    </row>
    <row r="72" spans="1:3" x14ac:dyDescent="0.25">
      <c r="A72" s="12"/>
      <c r="B72" s="8"/>
      <c r="C72" s="9"/>
    </row>
    <row r="73" spans="1:3" x14ac:dyDescent="0.25">
      <c r="A73" s="12"/>
      <c r="B73" s="8"/>
      <c r="C73" s="9"/>
    </row>
    <row r="74" spans="1:3" x14ac:dyDescent="0.25">
      <c r="A74" s="12"/>
      <c r="B74" s="8"/>
      <c r="C74" s="9"/>
    </row>
    <row r="75" spans="1:3" x14ac:dyDescent="0.25">
      <c r="A75" s="12"/>
      <c r="B75" s="8"/>
      <c r="C75" s="9"/>
    </row>
    <row r="76" spans="1:3" x14ac:dyDescent="0.25">
      <c r="A76" s="12"/>
      <c r="B76" s="8"/>
      <c r="C76" s="9"/>
    </row>
    <row r="77" spans="1:3" x14ac:dyDescent="0.25">
      <c r="A77" s="12"/>
      <c r="B77" s="8"/>
      <c r="C77" s="9"/>
    </row>
    <row r="78" spans="1:3" x14ac:dyDescent="0.25">
      <c r="A78" s="12"/>
      <c r="B78" s="8"/>
      <c r="C78" s="9"/>
    </row>
    <row r="79" spans="1:3" x14ac:dyDescent="0.25">
      <c r="A79" s="12"/>
      <c r="B79" s="8"/>
      <c r="C79" s="9"/>
    </row>
    <row r="80" spans="1:3" x14ac:dyDescent="0.25">
      <c r="A80" s="12"/>
      <c r="B80" s="8"/>
      <c r="C80" s="9"/>
    </row>
    <row r="81" spans="1:3" x14ac:dyDescent="0.25">
      <c r="A81" s="12"/>
      <c r="B81" s="8"/>
      <c r="C81" s="9"/>
    </row>
    <row r="82" spans="1:3" x14ac:dyDescent="0.25">
      <c r="A82" s="12"/>
      <c r="B82" s="8"/>
      <c r="C82" s="9"/>
    </row>
    <row r="83" spans="1:3" x14ac:dyDescent="0.25">
      <c r="A83" s="12"/>
      <c r="B83" s="8"/>
      <c r="C83" s="9"/>
    </row>
    <row r="84" spans="1:3" x14ac:dyDescent="0.25">
      <c r="A84" s="12"/>
      <c r="B84" s="8"/>
      <c r="C84" s="9"/>
    </row>
    <row r="85" spans="1:3" x14ac:dyDescent="0.25">
      <c r="A85" s="12"/>
      <c r="B85" s="8"/>
      <c r="C85" s="9"/>
    </row>
    <row r="86" spans="1:3" x14ac:dyDescent="0.25">
      <c r="A86" s="12"/>
      <c r="B86" s="8"/>
      <c r="C86" s="9"/>
    </row>
    <row r="87" spans="1:3" x14ac:dyDescent="0.25">
      <c r="A87" s="12"/>
      <c r="B87" s="8"/>
      <c r="C87" s="9"/>
    </row>
    <row r="88" spans="1:3" x14ac:dyDescent="0.25">
      <c r="A88" s="12"/>
      <c r="B88" s="8"/>
      <c r="C88" s="9"/>
    </row>
    <row r="89" spans="1:3" x14ac:dyDescent="0.25">
      <c r="A89" s="12"/>
      <c r="B89" s="8"/>
      <c r="C89" s="9"/>
    </row>
    <row r="90" spans="1:3" x14ac:dyDescent="0.25">
      <c r="A90" s="12"/>
      <c r="B90" s="8"/>
      <c r="C90" s="9"/>
    </row>
    <row r="91" spans="1:3" x14ac:dyDescent="0.25">
      <c r="A91" s="12"/>
      <c r="B91" s="8"/>
      <c r="C91" s="9"/>
    </row>
  </sheetData>
  <mergeCells count="1">
    <mergeCell ref="D37:M39"/>
  </mergeCells>
  <hyperlinks>
    <hyperlink ref="A1" location="'Total Orgs'!A1" display="Total Organizations" xr:uid="{00000000-0004-0000-04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00000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11</v>
      </c>
    </row>
    <row r="5" spans="1:3" x14ac:dyDescent="0.25">
      <c r="A5" s="3" t="s">
        <v>28</v>
      </c>
      <c r="B5" s="2">
        <f>'Total Orgs'!B8</f>
        <v>750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750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s="18" customFormat="1" x14ac:dyDescent="0.25">
      <c r="A12" s="16">
        <v>43216</v>
      </c>
      <c r="B12" s="15">
        <v>750</v>
      </c>
      <c r="C12" s="17" t="s">
        <v>268</v>
      </c>
    </row>
    <row r="13" spans="1:3" x14ac:dyDescent="0.25">
      <c r="C13" t="s">
        <v>91</v>
      </c>
    </row>
    <row r="14" spans="1:3" x14ac:dyDescent="0.25">
      <c r="C14" t="s">
        <v>269</v>
      </c>
    </row>
  </sheetData>
  <hyperlinks>
    <hyperlink ref="A1" location="'Total Orgs'!A1" display="Total Organizations" xr:uid="{00000000-0004-0000-0500-000000000000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27</v>
      </c>
      <c r="B1" s="2"/>
      <c r="C1" t="str">
        <f>'Total Orgs'!A1</f>
        <v>Budget 2017-18</v>
      </c>
    </row>
    <row r="2" spans="1:3" x14ac:dyDescent="0.25">
      <c r="A2" s="3"/>
      <c r="B2" s="2"/>
    </row>
    <row r="3" spans="1:3" x14ac:dyDescent="0.25">
      <c r="A3" s="4" t="s">
        <v>39</v>
      </c>
      <c r="B3" s="2"/>
    </row>
    <row r="4" spans="1:3" x14ac:dyDescent="0.25">
      <c r="A4" s="3"/>
      <c r="B4" s="2"/>
    </row>
    <row r="5" spans="1:3" x14ac:dyDescent="0.25">
      <c r="A5" s="3" t="s">
        <v>28</v>
      </c>
      <c r="B5" s="2">
        <f>'Total Orgs'!B9</f>
        <v>2050</v>
      </c>
    </row>
    <row r="6" spans="1:3" x14ac:dyDescent="0.25">
      <c r="A6" s="3" t="s">
        <v>2</v>
      </c>
      <c r="B6" s="2">
        <v>11</v>
      </c>
    </row>
    <row r="7" spans="1:3" x14ac:dyDescent="0.25">
      <c r="A7" s="3" t="s">
        <v>59</v>
      </c>
      <c r="B7" s="2"/>
    </row>
    <row r="8" spans="1:3" x14ac:dyDescent="0.25">
      <c r="A8" s="3" t="s">
        <v>3</v>
      </c>
      <c r="B8" s="2">
        <f>SUM(B12:B123)</f>
        <v>2060.0100000000002</v>
      </c>
    </row>
    <row r="9" spans="1:3" x14ac:dyDescent="0.25">
      <c r="A9" s="3" t="s">
        <v>29</v>
      </c>
      <c r="B9" s="2">
        <f>B5+B6-B8</f>
        <v>0.98999999999978172</v>
      </c>
    </row>
    <row r="10" spans="1:3" x14ac:dyDescent="0.25">
      <c r="A10" s="3"/>
      <c r="B10" s="2"/>
    </row>
    <row r="11" spans="1:3" x14ac:dyDescent="0.25">
      <c r="A11" s="5" t="s">
        <v>30</v>
      </c>
      <c r="B11" s="6" t="s">
        <v>31</v>
      </c>
      <c r="C11" s="1" t="s">
        <v>32</v>
      </c>
    </row>
    <row r="12" spans="1:3" s="18" customFormat="1" ht="47.25" x14ac:dyDescent="0.25">
      <c r="A12" s="16">
        <v>43208</v>
      </c>
      <c r="B12" s="18">
        <v>986.01</v>
      </c>
      <c r="C12" s="17" t="s">
        <v>260</v>
      </c>
    </row>
    <row r="13" spans="1:3" x14ac:dyDescent="0.25">
      <c r="C13" t="s">
        <v>91</v>
      </c>
    </row>
    <row r="14" spans="1:3" x14ac:dyDescent="0.25">
      <c r="C14" t="s">
        <v>261</v>
      </c>
    </row>
    <row r="15" spans="1:3" s="18" customFormat="1" ht="31.5" x14ac:dyDescent="0.25">
      <c r="A15" s="16">
        <v>43208</v>
      </c>
      <c r="B15" s="18">
        <v>574</v>
      </c>
      <c r="C15" s="17" t="s">
        <v>262</v>
      </c>
    </row>
    <row r="16" spans="1:3" x14ac:dyDescent="0.25">
      <c r="C16" t="s">
        <v>91</v>
      </c>
    </row>
    <row r="17" spans="1:3" x14ac:dyDescent="0.25">
      <c r="A17" s="3"/>
      <c r="C17" t="s">
        <v>263</v>
      </c>
    </row>
    <row r="18" spans="1:3" ht="31.5" x14ac:dyDescent="0.25">
      <c r="A18" s="43">
        <v>43209</v>
      </c>
      <c r="B18">
        <v>500</v>
      </c>
      <c r="C18" s="17" t="s">
        <v>264</v>
      </c>
    </row>
    <row r="19" spans="1:3" x14ac:dyDescent="0.25">
      <c r="A19" s="43"/>
      <c r="C19" t="s">
        <v>91</v>
      </c>
    </row>
    <row r="20" spans="1:3" x14ac:dyDescent="0.25">
      <c r="A20" s="43"/>
      <c r="C20" t="s">
        <v>265</v>
      </c>
    </row>
    <row r="21" spans="1:3" s="18" customFormat="1" x14ac:dyDescent="0.25">
      <c r="A21" s="44"/>
      <c r="C21" s="17"/>
    </row>
    <row r="22" spans="1:3" x14ac:dyDescent="0.25">
      <c r="A22" s="43"/>
    </row>
    <row r="23" spans="1:3" x14ac:dyDescent="0.25">
      <c r="A23" s="43"/>
    </row>
    <row r="24" spans="1:3" x14ac:dyDescent="0.25">
      <c r="A24" s="43"/>
    </row>
    <row r="25" spans="1:3" x14ac:dyDescent="0.25">
      <c r="A25" s="43"/>
    </row>
    <row r="26" spans="1:3" x14ac:dyDescent="0.25">
      <c r="A26" s="43"/>
    </row>
    <row r="27" spans="1:3" x14ac:dyDescent="0.25">
      <c r="A27" s="43"/>
    </row>
    <row r="28" spans="1:3" x14ac:dyDescent="0.25">
      <c r="A28" s="43"/>
    </row>
    <row r="29" spans="1:3" x14ac:dyDescent="0.25">
      <c r="A29" s="43"/>
    </row>
    <row r="30" spans="1:3" x14ac:dyDescent="0.25">
      <c r="A30" s="43"/>
    </row>
    <row r="31" spans="1:3" x14ac:dyDescent="0.25">
      <c r="A31" s="43"/>
    </row>
    <row r="32" spans="1:3" x14ac:dyDescent="0.25">
      <c r="A32" s="43"/>
    </row>
  </sheetData>
  <hyperlinks>
    <hyperlink ref="A1" location="'Total Orgs'!A1" display="Total Organizations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00000"/>
  </sheetPr>
  <dimension ref="A1:C2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4" t="s">
        <v>12</v>
      </c>
    </row>
    <row r="5" spans="1:3" x14ac:dyDescent="0.25">
      <c r="A5" s="3" t="s">
        <v>28</v>
      </c>
      <c r="B5" s="2">
        <f>'Total Orgs'!B10</f>
        <v>4000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SUM(B12:B122)</f>
        <v>4000</v>
      </c>
    </row>
    <row r="9" spans="1:3" x14ac:dyDescent="0.25">
      <c r="A9" s="3" t="s">
        <v>29</v>
      </c>
      <c r="B9" s="2">
        <f>B5+B6-B8</f>
        <v>0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43171</v>
      </c>
      <c r="B12" s="2">
        <v>278.43</v>
      </c>
      <c r="C12" t="s">
        <v>179</v>
      </c>
    </row>
    <row r="13" spans="1:3" x14ac:dyDescent="0.25">
      <c r="C13" t="s">
        <v>91</v>
      </c>
    </row>
    <row r="14" spans="1:3" x14ac:dyDescent="0.25">
      <c r="C14" t="s">
        <v>180</v>
      </c>
    </row>
    <row r="15" spans="1:3" x14ac:dyDescent="0.25">
      <c r="A15" s="3">
        <v>43180</v>
      </c>
      <c r="B15" s="2">
        <v>199.02</v>
      </c>
      <c r="C15" t="s">
        <v>213</v>
      </c>
    </row>
    <row r="16" spans="1:3" x14ac:dyDescent="0.25">
      <c r="C16" t="s">
        <v>91</v>
      </c>
    </row>
    <row r="17" spans="1:3" x14ac:dyDescent="0.25">
      <c r="C17" t="s">
        <v>214</v>
      </c>
    </row>
    <row r="18" spans="1:3" s="18" customFormat="1" ht="31.5" x14ac:dyDescent="0.25">
      <c r="A18" s="16">
        <v>43187</v>
      </c>
      <c r="B18" s="15">
        <v>620.99</v>
      </c>
      <c r="C18" s="17" t="s">
        <v>221</v>
      </c>
    </row>
    <row r="19" spans="1:3" x14ac:dyDescent="0.25">
      <c r="C19" t="s">
        <v>91</v>
      </c>
    </row>
    <row r="20" spans="1:3" x14ac:dyDescent="0.25">
      <c r="C20" t="s">
        <v>222</v>
      </c>
    </row>
    <row r="21" spans="1:3" x14ac:dyDescent="0.25">
      <c r="A21" s="3">
        <v>43231</v>
      </c>
      <c r="B21" s="2">
        <v>1600</v>
      </c>
      <c r="C21" t="s">
        <v>179</v>
      </c>
    </row>
    <row r="22" spans="1:3" x14ac:dyDescent="0.25">
      <c r="C22" t="s">
        <v>91</v>
      </c>
    </row>
    <row r="23" spans="1:3" x14ac:dyDescent="0.25">
      <c r="C23" t="s">
        <v>278</v>
      </c>
    </row>
    <row r="24" spans="1:3" x14ac:dyDescent="0.25">
      <c r="A24" s="3">
        <v>43251</v>
      </c>
      <c r="B24" s="2">
        <v>270</v>
      </c>
      <c r="C24" t="s">
        <v>179</v>
      </c>
    </row>
    <row r="25" spans="1:3" x14ac:dyDescent="0.25">
      <c r="C25" t="s">
        <v>91</v>
      </c>
    </row>
    <row r="26" spans="1:3" s="18" customFormat="1" x14ac:dyDescent="0.25">
      <c r="A26" s="16"/>
      <c r="B26" s="15"/>
      <c r="C26" s="17" t="s">
        <v>283</v>
      </c>
    </row>
    <row r="27" spans="1:3" x14ac:dyDescent="0.25">
      <c r="A27" s="3">
        <v>43319</v>
      </c>
      <c r="B27" s="2">
        <v>1031.56</v>
      </c>
      <c r="C27" t="s">
        <v>179</v>
      </c>
    </row>
    <row r="28" spans="1:3" x14ac:dyDescent="0.25">
      <c r="C28" t="s">
        <v>91</v>
      </c>
    </row>
    <row r="29" spans="1:3" x14ac:dyDescent="0.25">
      <c r="C29" t="s">
        <v>306</v>
      </c>
    </row>
  </sheetData>
  <hyperlinks>
    <hyperlink ref="A1" location="'Total Orgs'!A1" display="Total Organizations" xr:uid="{00000000-0004-0000-07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1"/>
  </sheetPr>
  <dimension ref="A1:C1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/>
    <col min="3" max="3" width="43.5" customWidth="1"/>
  </cols>
  <sheetData>
    <row r="1" spans="1:3" x14ac:dyDescent="0.25">
      <c r="A1" s="7" t="s">
        <v>27</v>
      </c>
      <c r="C1" t="str">
        <f>'Total Orgs'!A1</f>
        <v>Budget 2017-18</v>
      </c>
    </row>
    <row r="3" spans="1:3" x14ac:dyDescent="0.25">
      <c r="A3" s="10" t="s">
        <v>13</v>
      </c>
    </row>
    <row r="5" spans="1:3" x14ac:dyDescent="0.25">
      <c r="A5" s="3" t="s">
        <v>28</v>
      </c>
      <c r="B5" s="2">
        <f>'Total Orgs'!B11</f>
        <v>400</v>
      </c>
    </row>
    <row r="6" spans="1:3" x14ac:dyDescent="0.25">
      <c r="A6" s="3" t="s">
        <v>2</v>
      </c>
    </row>
    <row r="7" spans="1:3" x14ac:dyDescent="0.25">
      <c r="A7" s="3" t="s">
        <v>59</v>
      </c>
    </row>
    <row r="8" spans="1:3" x14ac:dyDescent="0.25">
      <c r="A8" s="3" t="s">
        <v>3</v>
      </c>
      <c r="B8" s="2">
        <f>SUM(B12:B121)</f>
        <v>161.84</v>
      </c>
    </row>
    <row r="9" spans="1:3" x14ac:dyDescent="0.25">
      <c r="A9" s="3" t="s">
        <v>29</v>
      </c>
      <c r="B9" s="2">
        <f>B5+B6-B8</f>
        <v>238.16</v>
      </c>
    </row>
    <row r="11" spans="1:3" s="1" customFormat="1" x14ac:dyDescent="0.25">
      <c r="A11" s="5" t="s">
        <v>30</v>
      </c>
      <c r="B11" s="6" t="s">
        <v>31</v>
      </c>
      <c r="C11" s="1" t="s">
        <v>32</v>
      </c>
    </row>
    <row r="12" spans="1:3" x14ac:dyDescent="0.25">
      <c r="A12" s="3">
        <v>43216</v>
      </c>
      <c r="B12" s="2">
        <v>161.84</v>
      </c>
      <c r="C12" t="s">
        <v>270</v>
      </c>
    </row>
    <row r="13" spans="1:3" x14ac:dyDescent="0.25">
      <c r="C13" t="s">
        <v>91</v>
      </c>
    </row>
    <row r="14" spans="1:3" x14ac:dyDescent="0.25">
      <c r="C14" t="s">
        <v>271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Total Orgs</vt:lpstr>
      <vt:lpstr>AEGSO</vt:lpstr>
      <vt:lpstr>AECGO</vt:lpstr>
      <vt:lpstr>TTUAB</vt:lpstr>
      <vt:lpstr>ANRS</vt:lpstr>
      <vt:lpstr>BGSA</vt:lpstr>
      <vt:lpstr>CEHLC</vt:lpstr>
      <vt:lpstr>CGSO</vt:lpstr>
      <vt:lpstr>CPGSC</vt:lpstr>
      <vt:lpstr>GCC</vt:lpstr>
      <vt:lpstr>GNO</vt:lpstr>
      <vt:lpstr>GOCPS</vt:lpstr>
      <vt:lpstr>GSW</vt:lpstr>
      <vt:lpstr>HGSO</vt:lpstr>
      <vt:lpstr>HDFS-GSA</vt:lpstr>
      <vt:lpstr>HFES</vt:lpstr>
      <vt:lpstr>LESETAC</vt:lpstr>
      <vt:lpstr>MHSA</vt:lpstr>
      <vt:lpstr>PGSC</vt:lpstr>
      <vt:lpstr>PAGA</vt:lpstr>
      <vt:lpstr>RGA</vt:lpstr>
      <vt:lpstr>Red2Black</vt:lpstr>
      <vt:lpstr>STEM</vt:lpstr>
      <vt:lpstr>SAMFT</vt:lpstr>
      <vt:lpstr>SA-TIEHH</vt:lpstr>
      <vt:lpstr>SCAMS</vt:lpstr>
      <vt:lpstr>ASM</vt:lpstr>
      <vt:lpstr>TPC</vt:lpstr>
      <vt:lpstr>Misc</vt:lpstr>
      <vt:lpstr>Cont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Taylor, Katherine R</cp:lastModifiedBy>
  <cp:lastPrinted>2016-10-24T16:53:29Z</cp:lastPrinted>
  <dcterms:created xsi:type="dcterms:W3CDTF">2011-07-14T20:00:07Z</dcterms:created>
  <dcterms:modified xsi:type="dcterms:W3CDTF">2018-08-21T14:55:05Z</dcterms:modified>
</cp:coreProperties>
</file>