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kadicker\Organizations\FY19\"/>
    </mc:Choice>
  </mc:AlternateContent>
  <xr:revisionPtr revIDLastSave="0" documentId="13_ncr:1_{756E21FC-D3D8-4C7C-9FA2-20A4FFF001A6}" xr6:coauthVersionLast="43" xr6:coauthVersionMax="43" xr10:uidLastSave="{00000000-0000-0000-0000-000000000000}"/>
  <bookViews>
    <workbookView xWindow="-120" yWindow="-120" windowWidth="29040" windowHeight="15840" tabRatio="892" activeTab="1" xr2:uid="{00000000-000D-0000-FFFF-FFFF00000000}"/>
  </bookViews>
  <sheets>
    <sheet name="Total Orgs" sheetId="1" r:id="rId1"/>
    <sheet name="AECGO" sheetId="2" r:id="rId2"/>
    <sheet name="ARMA" sheetId="42" r:id="rId3"/>
    <sheet name="TTUAB" sheetId="4" r:id="rId4"/>
    <sheet name="ANRS" sheetId="3" r:id="rId5"/>
    <sheet name="BGSA" sheetId="5" r:id="rId6"/>
    <sheet name="Cefiro" sheetId="33" r:id="rId7"/>
    <sheet name="CEGSA" sheetId="35" r:id="rId8"/>
    <sheet name="CGSO" sheetId="8" r:id="rId9"/>
    <sheet name="CPGSC" sheetId="9" r:id="rId10"/>
    <sheet name="EGSO" sheetId="41" r:id="rId11"/>
    <sheet name="FSS" sheetId="23" r:id="rId12"/>
    <sheet name="GCC" sheetId="13" r:id="rId13"/>
    <sheet name="GNO" sheetId="40" r:id="rId14"/>
    <sheet name="GOCPS" sheetId="14" r:id="rId15"/>
    <sheet name="HGSO" sheetId="17" r:id="rId16"/>
    <sheet name="HDFS-GSA" sheetId="18" r:id="rId17"/>
    <sheet name="HFES" sheetId="19" r:id="rId18"/>
    <sheet name="LESETAC" sheetId="20" r:id="rId19"/>
    <sheet name="MHSA" sheetId="21" r:id="rId20"/>
    <sheet name="PGSC" sheetId="38" r:id="rId21"/>
    <sheet name="RGA" sheetId="25" r:id="rId22"/>
    <sheet name="Red2Black" sheetId="6" r:id="rId23"/>
    <sheet name="STEM" sheetId="36" r:id="rId24"/>
    <sheet name="SA-TIEHH" sheetId="27" r:id="rId25"/>
    <sheet name="SCAMS" sheetId="28" r:id="rId26"/>
    <sheet name="TPC" sheetId="10" r:id="rId27"/>
    <sheet name="Zamo" sheetId="29" r:id="rId28"/>
    <sheet name="Misc" sheetId="30" r:id="rId29"/>
    <sheet name="Cont" sheetId="31" r:id="rId30"/>
  </sheets>
  <definedNames>
    <definedName name="_xlnm.Print_Area" localSheetId="0">'Total Orgs'!$A$1:$J$34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32" i="1" l="1"/>
  <c r="C23" i="1" l="1"/>
  <c r="D15" i="1"/>
  <c r="D26" i="1"/>
  <c r="D5" i="1"/>
  <c r="C5" i="1"/>
  <c r="B5" i="42"/>
  <c r="B8" i="42"/>
  <c r="E5" i="1" s="1"/>
  <c r="C1" i="42"/>
  <c r="B9" i="42" l="1"/>
  <c r="D23" i="1"/>
  <c r="B8" i="38"/>
  <c r="E23" i="1" s="1"/>
  <c r="C13" i="1"/>
  <c r="D13" i="1"/>
  <c r="B8" i="41"/>
  <c r="E13" i="1" s="1"/>
  <c r="C24" i="1"/>
  <c r="D24" i="1"/>
  <c r="B8" i="25"/>
  <c r="C25" i="1"/>
  <c r="D25" i="1"/>
  <c r="B8" i="6"/>
  <c r="C26" i="1"/>
  <c r="B8" i="36"/>
  <c r="E26" i="1" s="1"/>
  <c r="C14" i="1"/>
  <c r="D14" i="1"/>
  <c r="B8" i="23"/>
  <c r="E14" i="1" s="1"/>
  <c r="C27" i="1"/>
  <c r="D27" i="1"/>
  <c r="B8" i="27"/>
  <c r="E27" i="1" s="1"/>
  <c r="C28" i="1"/>
  <c r="D28" i="1"/>
  <c r="B8" i="28"/>
  <c r="C30" i="1"/>
  <c r="D30" i="1"/>
  <c r="B8" i="29"/>
  <c r="E30" i="1" s="1"/>
  <c r="C29" i="1"/>
  <c r="D29" i="1"/>
  <c r="B8" i="10"/>
  <c r="E29" i="1" s="1"/>
  <c r="C4" i="1"/>
  <c r="D4" i="1"/>
  <c r="B8" i="2"/>
  <c r="C6" i="1"/>
  <c r="D6" i="1"/>
  <c r="B8" i="4"/>
  <c r="E6" i="1" s="1"/>
  <c r="C7" i="1"/>
  <c r="D7" i="1"/>
  <c r="B8" i="3"/>
  <c r="E7" i="1" s="1"/>
  <c r="C8" i="1"/>
  <c r="D8" i="1"/>
  <c r="B8" i="5"/>
  <c r="E8" i="1" s="1"/>
  <c r="C9" i="1"/>
  <c r="D9" i="1"/>
  <c r="B8" i="33"/>
  <c r="C11" i="1"/>
  <c r="D11" i="1"/>
  <c r="B8" i="8"/>
  <c r="E11" i="1" s="1"/>
  <c r="C12" i="1"/>
  <c r="D12" i="1"/>
  <c r="B8" i="9"/>
  <c r="E12" i="1" s="1"/>
  <c r="C15" i="1"/>
  <c r="B8" i="13"/>
  <c r="E15" i="1" s="1"/>
  <c r="C10" i="1"/>
  <c r="D10" i="1"/>
  <c r="B8" i="35"/>
  <c r="C16" i="1"/>
  <c r="D16" i="1"/>
  <c r="B8" i="40"/>
  <c r="C17" i="1"/>
  <c r="D17" i="1"/>
  <c r="B8" i="14"/>
  <c r="E17" i="1" s="1"/>
  <c r="C18" i="1"/>
  <c r="D18" i="1"/>
  <c r="B8" i="17"/>
  <c r="C19" i="1"/>
  <c r="D19" i="1"/>
  <c r="B8" i="18"/>
  <c r="E19" i="1" s="1"/>
  <c r="C20" i="1"/>
  <c r="D20" i="1"/>
  <c r="B8" i="19"/>
  <c r="E20" i="1" s="1"/>
  <c r="C21" i="1"/>
  <c r="D21" i="1"/>
  <c r="B8" i="20"/>
  <c r="E21" i="1" s="1"/>
  <c r="C22" i="1"/>
  <c r="D22" i="1"/>
  <c r="B8" i="21"/>
  <c r="E22" i="1" s="1"/>
  <c r="B5" i="31"/>
  <c r="B5" i="41"/>
  <c r="C1" i="41"/>
  <c r="B5" i="40"/>
  <c r="C1" i="40"/>
  <c r="B5" i="14"/>
  <c r="C1" i="31"/>
  <c r="C1" i="30"/>
  <c r="C1" i="10"/>
  <c r="C1" i="29"/>
  <c r="C1" i="28"/>
  <c r="C1" i="27"/>
  <c r="C1" i="6"/>
  <c r="C1" i="25"/>
  <c r="C1" i="23"/>
  <c r="C1" i="21"/>
  <c r="C1" i="20"/>
  <c r="C1" i="19"/>
  <c r="C1" i="18"/>
  <c r="C1" i="17"/>
  <c r="C1" i="14"/>
  <c r="C1" i="13"/>
  <c r="C1" i="36"/>
  <c r="C1" i="35"/>
  <c r="C1" i="9"/>
  <c r="C1" i="8"/>
  <c r="C1" i="33"/>
  <c r="C1" i="5"/>
  <c r="C1" i="3"/>
  <c r="C1" i="4"/>
  <c r="C1" i="2"/>
  <c r="B5" i="38"/>
  <c r="B5" i="36"/>
  <c r="B9" i="36" s="1"/>
  <c r="B5" i="35"/>
  <c r="B5" i="33"/>
  <c r="B5" i="2"/>
  <c r="F5" i="1" s="1"/>
  <c r="B5" i="3"/>
  <c r="B5" i="4"/>
  <c r="B5" i="5"/>
  <c r="B5" i="6"/>
  <c r="B5" i="8"/>
  <c r="B5" i="9"/>
  <c r="B5" i="10"/>
  <c r="B5" i="13"/>
  <c r="B5" i="17"/>
  <c r="B5" i="18"/>
  <c r="B5" i="19"/>
  <c r="B5" i="20"/>
  <c r="B5" i="21"/>
  <c r="B5" i="23"/>
  <c r="B9" i="23" s="1"/>
  <c r="B5" i="25"/>
  <c r="B5" i="27"/>
  <c r="B5" i="28"/>
  <c r="B5" i="29"/>
  <c r="B7" i="30"/>
  <c r="E31" i="1" s="1"/>
  <c r="B7" i="31"/>
  <c r="E32" i="1" s="1"/>
  <c r="C32" i="1"/>
  <c r="C31" i="1"/>
  <c r="B9" i="38" l="1"/>
  <c r="B9" i="41"/>
  <c r="B9" i="14"/>
  <c r="B9" i="9"/>
  <c r="F30" i="1"/>
  <c r="B9" i="35"/>
  <c r="F14" i="1"/>
  <c r="E10" i="1"/>
  <c r="F10" i="1" s="1"/>
  <c r="B9" i="5"/>
  <c r="B9" i="18"/>
  <c r="B9" i="27"/>
  <c r="F13" i="1"/>
  <c r="F12" i="1"/>
  <c r="D34" i="1"/>
  <c r="F19" i="1"/>
  <c r="F8" i="1"/>
  <c r="B9" i="17"/>
  <c r="B9" i="6"/>
  <c r="F31" i="1"/>
  <c r="F22" i="1"/>
  <c r="B9" i="40"/>
  <c r="B9" i="28"/>
  <c r="F32" i="1"/>
  <c r="F17" i="1"/>
  <c r="F29" i="1"/>
  <c r="B9" i="25"/>
  <c r="B9" i="10"/>
  <c r="F15" i="1"/>
  <c r="F11" i="1"/>
  <c r="B9" i="33"/>
  <c r="F7" i="1"/>
  <c r="F26" i="1"/>
  <c r="F27" i="1"/>
  <c r="E24" i="1"/>
  <c r="F24" i="1" s="1"/>
  <c r="F23" i="1"/>
  <c r="F6" i="1"/>
  <c r="B9" i="2"/>
  <c r="B8" i="30"/>
  <c r="F20" i="1"/>
  <c r="B8" i="31"/>
  <c r="B9" i="8"/>
  <c r="B9" i="21"/>
  <c r="E9" i="1"/>
  <c r="F9" i="1" s="1"/>
  <c r="B9" i="19"/>
  <c r="B9" i="29"/>
  <c r="B9" i="13"/>
  <c r="E28" i="1"/>
  <c r="F28" i="1" s="1"/>
  <c r="E4" i="1"/>
  <c r="F21" i="1"/>
  <c r="E16" i="1"/>
  <c r="F16" i="1" s="1"/>
  <c r="B9" i="3"/>
  <c r="B9" i="20"/>
  <c r="E18" i="1"/>
  <c r="F18" i="1" s="1"/>
  <c r="B9" i="4"/>
  <c r="E25" i="1"/>
  <c r="F25" i="1" s="1"/>
  <c r="F4" i="1" l="1"/>
  <c r="F34" i="1" s="1"/>
  <c r="E34" i="1"/>
</calcChain>
</file>

<file path=xl/sharedStrings.xml><?xml version="1.0" encoding="utf-8"?>
<sst xmlns="http://schemas.openxmlformats.org/spreadsheetml/2006/main" count="695" uniqueCount="328">
  <si>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</si>
  <si>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</si>
  <si>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</si>
  <si>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</si>
  <si>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</si>
  <si>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</si>
  <si>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</si>
  <si>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</si>
  <si>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</si>
  <si>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</si>
  <si>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</si>
  <si>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</si>
  <si>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</si>
  <si>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</si>
  <si>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</si>
  <si>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</si>
  <si>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</si>
  <si>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</si>
  <si>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</si>
  <si>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</si>
  <si>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</si>
  <si>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</si>
  <si>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</si>
  <si>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</si>
  <si>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</si>
  <si>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</si>
  <si>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</si>
  <si>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</si>
  <si>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</si>
  <si>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</si>
  <si>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</si>
  <si>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</si>
  <si>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</si>
  <si>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</si>
  <si>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</si>
  <si>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</si>
  <si>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Museum Heritage Students Association</t>
  </si>
  <si>
    <t>Cefiro Enlace Hispano Literario y Cultural</t>
  </si>
  <si>
    <t>R10291803</t>
  </si>
  <si>
    <t>R10462402</t>
  </si>
  <si>
    <t>R10405168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</si>
  <si>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</si>
  <si>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</si>
  <si>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</si>
  <si>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</si>
  <si>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</si>
  <si>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</si>
  <si>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</si>
  <si>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</si>
  <si>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R10456421</t>
  </si>
  <si>
    <t>R10310684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</si>
  <si>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</si>
  <si>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</si>
  <si>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</si>
  <si>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</si>
  <si>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</si>
  <si>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</si>
  <si>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</si>
  <si>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</si>
  <si>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</si>
  <si>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</si>
  <si>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</si>
  <si>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</si>
  <si>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Still needs to meet requirements</t>
  </si>
  <si>
    <t>Used full allocation</t>
  </si>
  <si>
    <t>Has not used any funding</t>
  </si>
  <si>
    <t xml:space="preserve">Society for STEM Education </t>
  </si>
  <si>
    <t>Society for STEM Education</t>
  </si>
  <si>
    <t>R10507948</t>
  </si>
  <si>
    <t>American Rock Mechanics Association</t>
  </si>
  <si>
    <t>Org Contact updated</t>
  </si>
  <si>
    <t>Advisor:</t>
  </si>
  <si>
    <t>Org Contact:</t>
  </si>
  <si>
    <t>Lauren Winkelman - lauren.windelman@ttu.edu</t>
  </si>
  <si>
    <t>Steve Presley</t>
  </si>
  <si>
    <t>Katelyn Haydett - katelyn.haydett@ttu.edu</t>
  </si>
  <si>
    <t>Budget 2018-19</t>
  </si>
  <si>
    <t>September 2018-August 2019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</si>
  <si>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</si>
  <si>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</si>
  <si>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</si>
  <si>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</si>
  <si>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</si>
  <si>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</si>
  <si>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</si>
  <si>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</si>
  <si>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</si>
  <si>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Printing Expenses</t>
  </si>
  <si>
    <t xml:space="preserve">TechBuy </t>
  </si>
  <si>
    <t>Req. 108000114</t>
  </si>
  <si>
    <t>TechBuy</t>
  </si>
  <si>
    <t>Req. 108290013</t>
  </si>
  <si>
    <t>Bell Travel - Omar Farha</t>
  </si>
  <si>
    <t>Overton Hotel - Omar Farha</t>
  </si>
  <si>
    <t>Req. 108314630</t>
  </si>
  <si>
    <t>HFES 2018 International Annual Meeting</t>
  </si>
  <si>
    <t>10/1-5/2018</t>
  </si>
  <si>
    <t>Philadelphia, PA</t>
  </si>
  <si>
    <t>travel application 1901671</t>
  </si>
  <si>
    <t>Facilty Tours</t>
  </si>
  <si>
    <t>9/12-16/2018</t>
  </si>
  <si>
    <t>Dallas, TX</t>
  </si>
  <si>
    <t>travel application 1901675</t>
  </si>
  <si>
    <t>AAEG Conference - Western Region</t>
  </si>
  <si>
    <t>Boise, ID</t>
  </si>
  <si>
    <t>9/16-19/2018</t>
  </si>
  <si>
    <t>travel application 1902315</t>
  </si>
  <si>
    <t>voucher submitted 9/27</t>
  </si>
  <si>
    <t>Advanced Graphix</t>
  </si>
  <si>
    <t>Req. 109161643</t>
  </si>
  <si>
    <t>Bell Travel - Gerard Allan</t>
  </si>
  <si>
    <t>Req. 109217083</t>
  </si>
  <si>
    <t>voucher submitted</t>
  </si>
  <si>
    <t>Reimbursement - Facility Rental</t>
  </si>
  <si>
    <t>Req. 109281856</t>
  </si>
  <si>
    <t>Guest Professional Fee - Dennis McNett</t>
  </si>
  <si>
    <t>Bell Travel - Rebecca Tarvin</t>
  </si>
  <si>
    <t>Req. 109418721</t>
  </si>
  <si>
    <t>staples</t>
  </si>
  <si>
    <t>Req. 109606874</t>
  </si>
  <si>
    <t>Guest Professional - Brian Gray - Airfare Reimbursement</t>
  </si>
  <si>
    <t>Req. 109740409</t>
  </si>
  <si>
    <t>reverse amount on hold for PA trip</t>
  </si>
  <si>
    <t>Registration - AFCPE Conference</t>
  </si>
  <si>
    <t>Pd with Pcard</t>
  </si>
  <si>
    <t>Cassandra Mojica</t>
  </si>
  <si>
    <t>AFCPE conference</t>
  </si>
  <si>
    <t>11/13-16/2018</t>
  </si>
  <si>
    <t>Norfolk, VA</t>
  </si>
  <si>
    <t>travel application 1905453</t>
  </si>
  <si>
    <t>Req. 109399448 - Canceled per Purchasing  - resubmit on After the Fact PO</t>
  </si>
  <si>
    <t>Req. 110149260</t>
  </si>
  <si>
    <t>Overton Hotel - Patrick Skinner</t>
  </si>
  <si>
    <t>Req. 110150749</t>
  </si>
  <si>
    <t>Gave FOP to Lisa Card</t>
  </si>
  <si>
    <t>Overton - Kelly O'Briant</t>
  </si>
  <si>
    <t>Req. 110870936</t>
  </si>
  <si>
    <t>Overton - Elvia Ackerman</t>
  </si>
  <si>
    <t>Req. 111205179</t>
  </si>
  <si>
    <t>Bell Travel - Anne Bartuszevige</t>
  </si>
  <si>
    <t>Req. 111215268</t>
  </si>
  <si>
    <t>Overton - Anne Bartuszevige</t>
  </si>
  <si>
    <t>Req. 111215996</t>
  </si>
  <si>
    <t>Overton - John Orrock II</t>
  </si>
  <si>
    <t>Req. 111216701</t>
  </si>
  <si>
    <t>Bell Travel - Elvia Ackerman</t>
  </si>
  <si>
    <t>Req. 111217877</t>
  </si>
  <si>
    <t>Bell Travel - Daniel Simberloff</t>
  </si>
  <si>
    <t>Req. 111219171</t>
  </si>
  <si>
    <t>Bell Travel - Eric Pianka</t>
  </si>
  <si>
    <t>Req. 111220290</t>
  </si>
  <si>
    <t>Overton - Daniel Simberloff</t>
  </si>
  <si>
    <t>Req. 111223892</t>
  </si>
  <si>
    <t>Overton - Eric Pianka</t>
  </si>
  <si>
    <t>Req. 111225352</t>
  </si>
  <si>
    <t>Bell Travel - John Orrock II</t>
  </si>
  <si>
    <t>Req. 111229242</t>
  </si>
  <si>
    <t>reverse amount for VA trip</t>
  </si>
  <si>
    <t>Cancel Overton for John Orrock per org</t>
  </si>
  <si>
    <t>99th Annual Meeting of AMS</t>
  </si>
  <si>
    <t>Phoenix, AZ</t>
  </si>
  <si>
    <t>1/4-11/2019</t>
  </si>
  <si>
    <t>travel application 1909335</t>
  </si>
  <si>
    <t>Overton - Cody Thompson</t>
  </si>
  <si>
    <t>Req. 112422322</t>
  </si>
  <si>
    <t>Guest Professional - John Brausch - Airfare Reimbursement</t>
  </si>
  <si>
    <t>Req. 112448160</t>
  </si>
  <si>
    <t>Bell Travel - Cody Thompson</t>
  </si>
  <si>
    <t>Req. 112853380</t>
  </si>
  <si>
    <t>Philosophy Graduate Student Association</t>
  </si>
  <si>
    <t>Bell Travel - William Burton</t>
  </si>
  <si>
    <t>Req. 112991136</t>
  </si>
  <si>
    <t>Overton - William Burton</t>
  </si>
  <si>
    <t>Req. 113035576</t>
  </si>
  <si>
    <t>Bell Travel - Renee LoPresti</t>
  </si>
  <si>
    <t>Req. 113426448</t>
  </si>
  <si>
    <t>Overton - Renee LoPresti</t>
  </si>
  <si>
    <t>Req. 113431720</t>
  </si>
  <si>
    <t>Austin Print Expo</t>
  </si>
  <si>
    <t>2/1-3/2019</t>
  </si>
  <si>
    <t>Austin, TX</t>
  </si>
  <si>
    <t>travel application 1912240</t>
  </si>
  <si>
    <t>Advanced Graphix - shirts</t>
  </si>
  <si>
    <t>Req. 113832435</t>
  </si>
  <si>
    <t>Bell Travel - Zhuo Wang</t>
  </si>
  <si>
    <t>Req. 113866309</t>
  </si>
  <si>
    <t>Bell Travel - Katsuhiko Funai</t>
  </si>
  <si>
    <t>Req. 113866623</t>
  </si>
  <si>
    <t>Guest Professional - Yajun Wu - Airfare Reimbursement</t>
  </si>
  <si>
    <t>Req. 113889379</t>
  </si>
  <si>
    <t>Bell Travel - Gordon McNickle</t>
  </si>
  <si>
    <t>Req. 114026903</t>
  </si>
  <si>
    <t>Staybridge-  John Orrock II</t>
  </si>
  <si>
    <t>Req. 114399675</t>
  </si>
  <si>
    <t>Guest Professional Fee - Renee LoPresti</t>
  </si>
  <si>
    <t>Guest Professional Fee - Kelly O'Briant</t>
  </si>
  <si>
    <t>Req. 114729977</t>
  </si>
  <si>
    <t>Req. 114730656</t>
  </si>
  <si>
    <t>Bell Travel - Liliana Alvarez</t>
  </si>
  <si>
    <t>Req. 114734999</t>
  </si>
  <si>
    <t>Guest Professional Fee - Steven Sloan</t>
  </si>
  <si>
    <t>Req. 114800283</t>
  </si>
  <si>
    <t>Guest Professional Fee - Barbara Lafford</t>
  </si>
  <si>
    <t>Req. 114800770</t>
  </si>
  <si>
    <t>Staybridge - Barbara Lafford</t>
  </si>
  <si>
    <t>Req. 114801390</t>
  </si>
  <si>
    <t>Staybridge - Steve Sloan</t>
  </si>
  <si>
    <t>Req. 114801750</t>
  </si>
  <si>
    <t>Reimbursement</t>
  </si>
  <si>
    <t>Req. 114862878</t>
  </si>
  <si>
    <t>reverse amount on hold for Austin trip</t>
  </si>
  <si>
    <t>Southern Graphics Conference International (SGCI)</t>
  </si>
  <si>
    <t>3/5-10/2019</t>
  </si>
  <si>
    <t>travel application 1915073</t>
  </si>
  <si>
    <t>Guest Professional - Luis Garcia</t>
  </si>
  <si>
    <t>Req. 115033422</t>
  </si>
  <si>
    <t>Bell Travel - Ylva Leckberg</t>
  </si>
  <si>
    <t>Req. 115052475</t>
  </si>
  <si>
    <t>1/3 penalty for not completing risk mgmt &amp; funding training by 10/31; 1/3 penalty for not completing risk mgmt &amp; funding training by 12/5; 1/3 penalty for not completing risk mgmt &amp; funding training by 2/28</t>
  </si>
  <si>
    <t>Company Tours</t>
  </si>
  <si>
    <t>3/20-23/2019</t>
  </si>
  <si>
    <t>travel application 1915519</t>
  </si>
  <si>
    <t>Bell Travel - Aimee Classen</t>
  </si>
  <si>
    <t>Req. 115243280</t>
  </si>
  <si>
    <t>Bell Travel - Jason Johnson</t>
  </si>
  <si>
    <t>Req. 115256638</t>
  </si>
  <si>
    <t>National Council on Education for the Ceramic Arts (NCECA)</t>
  </si>
  <si>
    <t>Minneapolis, MN</t>
  </si>
  <si>
    <t>3/26-31/2019</t>
  </si>
  <si>
    <t>travel application 1917076</t>
  </si>
  <si>
    <t>International Agricultural Extension &amp; Education Conference</t>
  </si>
  <si>
    <t>Trinidad &amp; Tobago, Spain</t>
  </si>
  <si>
    <t>3/31-4/6/2019</t>
  </si>
  <si>
    <t>travel application 1917086</t>
  </si>
  <si>
    <t>Staybridge - Jason Johnson</t>
  </si>
  <si>
    <t>Req. 115956173</t>
  </si>
  <si>
    <t>Guest Professional Fee - Jason Johnson</t>
  </si>
  <si>
    <t>Req. 115956775</t>
  </si>
  <si>
    <t>Graduate Hospitality &amp; Retail Management</t>
  </si>
  <si>
    <t>Refer to Misc tab</t>
  </si>
  <si>
    <t xml:space="preserve">Graduate Hospitality &amp; Retail Management </t>
  </si>
  <si>
    <t>approved for $500 for padfolios</t>
  </si>
  <si>
    <t>Flight Change for Jason Johnson</t>
  </si>
  <si>
    <t>Updated airfare amount</t>
  </si>
  <si>
    <t>Req. 116189597</t>
  </si>
  <si>
    <t>Bell Travel - Jeffrey Beck</t>
  </si>
  <si>
    <t>Req. 116216798</t>
  </si>
  <si>
    <t>Overton Hotel - Jeffrey Beck</t>
  </si>
  <si>
    <t>Req. 116240601</t>
  </si>
  <si>
    <t>contingency request - denied</t>
  </si>
  <si>
    <t>Refer to Org tab</t>
  </si>
  <si>
    <t>Req. 116391112</t>
  </si>
  <si>
    <t>Bell Travel - Lu Yu</t>
  </si>
  <si>
    <t>Req. 116484534</t>
  </si>
  <si>
    <t>Bell Travel - William Chadderton</t>
  </si>
  <si>
    <t>Req. 116502897</t>
  </si>
  <si>
    <t>Staybridge - William Chadderston</t>
  </si>
  <si>
    <t>Req. 116544609</t>
  </si>
  <si>
    <t xml:space="preserve">Bell Travel - Catherine Haase </t>
  </si>
  <si>
    <t>Req. 116552657</t>
  </si>
  <si>
    <t>Staybridge - Catherine Haase</t>
  </si>
  <si>
    <t>Req. 116625031</t>
  </si>
  <si>
    <t>Canceled Catherine Haase's hotel per org</t>
  </si>
  <si>
    <t>Association of Natural Resources Scientists</t>
  </si>
  <si>
    <t>contingency request approved for speaker hotel</t>
  </si>
  <si>
    <t>Overton - Lu Yu</t>
  </si>
  <si>
    <t>Req. 116789442</t>
  </si>
  <si>
    <t>HFES 2019 Symposium</t>
  </si>
  <si>
    <t>Houston, TX</t>
  </si>
  <si>
    <t>4/25-27/2019</t>
  </si>
  <si>
    <t>travel application 1919055</t>
  </si>
  <si>
    <t>voucher submitted 4/11/19</t>
  </si>
  <si>
    <t>Scarborough Specialties</t>
  </si>
  <si>
    <t>Req. 116852220</t>
  </si>
  <si>
    <t>voucher submitted 4/15</t>
  </si>
  <si>
    <t>Bell Travel - Akasha Faist</t>
  </si>
  <si>
    <t>Req. 117100853</t>
  </si>
  <si>
    <t>Museum Tours</t>
  </si>
  <si>
    <t>4/27-28/2019</t>
  </si>
  <si>
    <t>Roswell &amp; Carlsbad, NM</t>
  </si>
  <si>
    <t>travel application 1920285</t>
  </si>
  <si>
    <t>Bell Travel Fee to change Akasha's return flight</t>
  </si>
  <si>
    <t>SETAC South Central 2019 Annual Meeting</t>
  </si>
  <si>
    <t>Waco, TX</t>
  </si>
  <si>
    <t>5/3-6/2019</t>
  </si>
  <si>
    <t>travel application 1920291</t>
  </si>
  <si>
    <t>Reimbursement - Conference Registrations</t>
  </si>
  <si>
    <t>Req. 117317334</t>
  </si>
  <si>
    <t>Facility Tours</t>
  </si>
  <si>
    <t>Washington, DC</t>
  </si>
  <si>
    <t>5/27-31/2019</t>
  </si>
  <si>
    <t>travel app 1920901</t>
  </si>
  <si>
    <t>Guest Professional Fee - Robert Stalnaker</t>
  </si>
  <si>
    <t>Req. 117807949</t>
  </si>
  <si>
    <t>Guest Professional - Travel Reimbursement- Matthew Wolak</t>
  </si>
  <si>
    <t>AAAE Conference</t>
  </si>
  <si>
    <t>Des Moines, IA</t>
  </si>
  <si>
    <t>5/20-25/2019</t>
  </si>
  <si>
    <t>travel application 1921646</t>
  </si>
  <si>
    <t>reverse amount on hold for Houston trip</t>
  </si>
  <si>
    <t>reverse amount on hold for NM trip</t>
  </si>
  <si>
    <t>travel voucher processed</t>
  </si>
  <si>
    <t>Req. 117937431</t>
  </si>
  <si>
    <t>Req. 117968217</t>
  </si>
  <si>
    <t>Guest Professional - Meals/Parking Reimbursement- Zhou Wang</t>
  </si>
  <si>
    <t>Req. 117970892</t>
  </si>
  <si>
    <t>Guest Professional - Jeffrey Beck - Reimbursement for Parking</t>
  </si>
  <si>
    <t>Req. 118022418</t>
  </si>
  <si>
    <t>reverse amount on hold for Spain trip</t>
  </si>
  <si>
    <t>Req. 118274151</t>
  </si>
  <si>
    <t>reverse amount on hold for Waco trip</t>
  </si>
  <si>
    <t>reverse amount on hold for Iowa trip</t>
  </si>
  <si>
    <t>Association of Communications Excellence Conference</t>
  </si>
  <si>
    <t>6/24-27/2019</t>
  </si>
  <si>
    <t>San Antonio, TX</t>
  </si>
  <si>
    <t>travel application 1923512</t>
  </si>
  <si>
    <t>UPDATED: 6/7/2019</t>
  </si>
  <si>
    <t>submitted receipts on 6-21-2019</t>
  </si>
  <si>
    <t>Advance Graphix - flash drives</t>
  </si>
  <si>
    <t>Amazon</t>
  </si>
  <si>
    <t>pcard</t>
  </si>
  <si>
    <t>Staples</t>
  </si>
  <si>
    <t>TechBuy - part of SGA office order</t>
  </si>
  <si>
    <t>Amazon     approval on one request for $184.67</t>
  </si>
  <si>
    <t>GS - Xin Zhang</t>
  </si>
  <si>
    <t>Techbuy</t>
  </si>
  <si>
    <t xml:space="preserve">requisiton </t>
  </si>
  <si>
    <t>submitted travel voucher 7-8 for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</si>
</sst>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m/d/yy;@"/>
  </numFmts>
  <fonts count="11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14" fontId="5" fillId="0" borderId="0" xfId="0" applyNumberFormat="1" applyFont="1"/>
    <xf numFmtId="0" fontId="4" fillId="0" borderId="0" xfId="0" applyFont="1"/>
    <xf numFmtId="0" fontId="2" fillId="0" borderId="1" xfId="3" applyBorder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/>
    <xf numFmtId="0" fontId="0" fillId="4" borderId="0" xfId="0" applyFill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0" fontId="2" fillId="3" borderId="1" xfId="3" applyFill="1" applyBorder="1"/>
    <xf numFmtId="164" fontId="0" fillId="3" borderId="1" xfId="0" applyNumberFormat="1" applyFill="1" applyBorder="1"/>
    <xf numFmtId="164" fontId="4" fillId="3" borderId="1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14" fontId="2" fillId="0" borderId="1" xfId="3" applyNumberFormat="1" applyBorder="1"/>
    <xf numFmtId="164" fontId="0" fillId="4" borderId="1" xfId="0" applyNumberFormat="1" applyFill="1" applyBorder="1"/>
    <xf numFmtId="0" fontId="0" fillId="0" borderId="0" xfId="0" applyFill="1" applyAlignment="1">
      <alignment vertical="top"/>
    </xf>
    <xf numFmtId="164" fontId="0" fillId="0" borderId="1" xfId="0" applyNumberFormat="1" applyFill="1" applyBorder="1"/>
    <xf numFmtId="14" fontId="0" fillId="3" borderId="0" xfId="0" applyNumberFormat="1" applyFill="1"/>
    <xf numFmtId="164" fontId="0" fillId="3" borderId="0" xfId="0" applyNumberFormat="1" applyFill="1"/>
    <xf numFmtId="14" fontId="0" fillId="3" borderId="0" xfId="0" applyNumberFormat="1" applyFill="1" applyAlignment="1">
      <alignment vertical="top"/>
    </xf>
    <xf numFmtId="164" fontId="0" fillId="3" borderId="0" xfId="0" applyNumberFormat="1" applyFill="1" applyAlignment="1">
      <alignment vertical="top"/>
    </xf>
    <xf numFmtId="0" fontId="0" fillId="3" borderId="0" xfId="0" applyFill="1" applyAlignment="1">
      <alignment vertical="top" wrapText="1"/>
    </xf>
    <xf numFmtId="164" fontId="6" fillId="2" borderId="0" xfId="0" applyNumberFormat="1" applyFont="1" applyFill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11" defaultRowHeight="15.75" x14ac:dyDescent="0.25"/>
  <cols>
    <col min="1" max="1" width="75.625" bestFit="1" customWidth="1"/>
    <col min="2" max="2" width="10.875" style="2"/>
    <col min="3" max="3" width="12.625" style="2" customWidth="1"/>
    <col min="4" max="4" width="12.625" style="30" customWidth="1"/>
    <col min="5" max="6" width="10.875" style="2"/>
    <col min="7" max="7" width="16.125" style="2" customWidth="1"/>
    <col min="8" max="8" width="11" style="42"/>
    <col min="9" max="9" width="12.125" style="42" customWidth="1"/>
    <col min="10" max="10" width="11" style="42"/>
  </cols>
  <sheetData>
    <row r="1" spans="1:10" x14ac:dyDescent="0.25">
      <c r="A1" s="29" t="s">
        <v>76</v>
      </c>
      <c r="D1" s="72" t="s">
        <v>316</v>
      </c>
      <c r="E1" s="72"/>
      <c r="F1" s="72"/>
    </row>
    <row r="2" spans="1:10" x14ac:dyDescent="0.25">
      <c r="A2" s="29" t="s">
        <v>77</v>
      </c>
    </row>
    <row r="3" spans="1:10" s="25" customFormat="1" ht="47.25" x14ac:dyDescent="0.25">
      <c r="A3" s="25" t="s">
        <v>0</v>
      </c>
      <c r="B3" s="26" t="s">
        <v>1</v>
      </c>
      <c r="C3" s="26" t="s">
        <v>2</v>
      </c>
      <c r="D3" s="32" t="s">
        <v>55</v>
      </c>
      <c r="E3" s="26" t="s">
        <v>3</v>
      </c>
      <c r="F3" s="26" t="s">
        <v>4</v>
      </c>
      <c r="G3" s="26" t="s">
        <v>60</v>
      </c>
      <c r="H3" s="43" t="s">
        <v>5</v>
      </c>
      <c r="I3" s="43" t="s">
        <v>6</v>
      </c>
      <c r="J3" s="43" t="s">
        <v>7</v>
      </c>
    </row>
    <row r="4" spans="1:10" x14ac:dyDescent="0.25">
      <c r="A4" s="10" t="s">
        <v>9</v>
      </c>
      <c r="B4" s="11">
        <v>4800</v>
      </c>
      <c r="C4" s="11">
        <f>AECGO!B6</f>
        <v>0</v>
      </c>
      <c r="D4" s="17">
        <f>AECGO!B7</f>
        <v>0</v>
      </c>
      <c r="E4" s="11">
        <f>AECGO!B8</f>
        <v>4800</v>
      </c>
      <c r="F4" s="64">
        <f t="shared" ref="F4:F28" si="0">B4+C4-D4-E4</f>
        <v>0</v>
      </c>
      <c r="G4" s="11" t="s">
        <v>56</v>
      </c>
      <c r="H4" s="44">
        <v>43195</v>
      </c>
      <c r="I4" s="44">
        <v>43249</v>
      </c>
      <c r="J4" s="44">
        <v>43350</v>
      </c>
    </row>
    <row r="5" spans="1:10" x14ac:dyDescent="0.25">
      <c r="A5" s="10" t="s">
        <v>69</v>
      </c>
      <c r="B5" s="11">
        <v>750</v>
      </c>
      <c r="C5" s="11">
        <f>ARMA!B6</f>
        <v>0</v>
      </c>
      <c r="D5" s="17">
        <f>ARMA!B7</f>
        <v>0</v>
      </c>
      <c r="E5" s="11">
        <f>ARMA!B8</f>
        <v>836.55</v>
      </c>
      <c r="F5" s="64">
        <f t="shared" ref="F5" si="1">B5+C5-D5-E5</f>
        <v>-86.549999999999955</v>
      </c>
      <c r="G5" s="11" t="s">
        <v>83</v>
      </c>
      <c r="H5" s="44">
        <v>43189</v>
      </c>
      <c r="I5" s="44">
        <v>43249</v>
      </c>
      <c r="J5" s="44">
        <v>43348</v>
      </c>
    </row>
    <row r="6" spans="1:10" x14ac:dyDescent="0.25">
      <c r="A6" s="10" t="s">
        <v>10</v>
      </c>
      <c r="B6" s="11">
        <v>11000</v>
      </c>
      <c r="C6" s="11">
        <f>TTUAB!B6</f>
        <v>0</v>
      </c>
      <c r="D6" s="17">
        <f>TTUAB!B7</f>
        <v>0</v>
      </c>
      <c r="E6" s="11">
        <f>TTUAB!B8</f>
        <v>11061.47</v>
      </c>
      <c r="F6" s="64">
        <f t="shared" si="0"/>
        <v>-61.469999999999345</v>
      </c>
      <c r="G6" s="11" t="s">
        <v>38</v>
      </c>
      <c r="H6" s="44">
        <v>43217</v>
      </c>
      <c r="I6" s="44">
        <v>43249</v>
      </c>
      <c r="J6" s="44">
        <v>43347</v>
      </c>
    </row>
    <row r="7" spans="1:10" x14ac:dyDescent="0.25">
      <c r="A7" s="10" t="s">
        <v>35</v>
      </c>
      <c r="B7" s="11">
        <v>4895</v>
      </c>
      <c r="C7" s="11">
        <f>ANRS!B6</f>
        <v>205</v>
      </c>
      <c r="D7" s="17">
        <f>ANRS!B7</f>
        <v>0</v>
      </c>
      <c r="E7" s="11">
        <f>ANRS!B8</f>
        <v>5099.3899999999994</v>
      </c>
      <c r="F7" s="64">
        <f t="shared" si="0"/>
        <v>0.61000000000058208</v>
      </c>
      <c r="G7" s="11" t="s">
        <v>39</v>
      </c>
      <c r="H7" s="44">
        <v>43220</v>
      </c>
      <c r="I7" s="44">
        <v>43249</v>
      </c>
      <c r="J7" s="44">
        <v>43350</v>
      </c>
    </row>
    <row r="8" spans="1:10" x14ac:dyDescent="0.25">
      <c r="A8" s="10" t="s">
        <v>11</v>
      </c>
      <c r="B8" s="11">
        <v>600</v>
      </c>
      <c r="C8" s="11">
        <f>BGSA!B6</f>
        <v>0</v>
      </c>
      <c r="D8" s="17">
        <f>BGSA!B7</f>
        <v>0</v>
      </c>
      <c r="E8" s="11">
        <f>BGSA!B8</f>
        <v>150</v>
      </c>
      <c r="F8" s="11">
        <f t="shared" si="0"/>
        <v>450</v>
      </c>
      <c r="G8" s="11" t="s">
        <v>40</v>
      </c>
      <c r="H8" s="44">
        <v>43215</v>
      </c>
      <c r="I8" s="44">
        <v>43249</v>
      </c>
      <c r="J8" s="44">
        <v>43347</v>
      </c>
    </row>
    <row r="9" spans="1:10" x14ac:dyDescent="0.25">
      <c r="A9" s="10" t="s">
        <v>37</v>
      </c>
      <c r="B9" s="11">
        <v>2050</v>
      </c>
      <c r="C9" s="11">
        <f>Cefiro!B6</f>
        <v>0</v>
      </c>
      <c r="D9" s="17">
        <f>Cefiro!B7</f>
        <v>0</v>
      </c>
      <c r="E9" s="11">
        <f>Cefiro!B8</f>
        <v>2002.9</v>
      </c>
      <c r="F9" s="11">
        <f t="shared" si="0"/>
        <v>47.099999999999909</v>
      </c>
      <c r="G9" s="11" t="s">
        <v>41</v>
      </c>
      <c r="H9" s="44">
        <v>43219</v>
      </c>
      <c r="I9" s="44">
        <v>43249</v>
      </c>
      <c r="J9" s="44">
        <v>43347</v>
      </c>
    </row>
    <row r="10" spans="1:10" x14ac:dyDescent="0.25">
      <c r="A10" s="63" t="s">
        <v>79</v>
      </c>
      <c r="B10" s="11">
        <v>100</v>
      </c>
      <c r="C10" s="11">
        <f>CEGSA!B6</f>
        <v>0</v>
      </c>
      <c r="D10" s="17">
        <f>CEGSA!B7</f>
        <v>0</v>
      </c>
      <c r="E10" s="11">
        <f>CEGSA!B8</f>
        <v>100</v>
      </c>
      <c r="F10" s="11">
        <f>B10+C10-D10-E10</f>
        <v>0</v>
      </c>
      <c r="G10" s="11" t="s">
        <v>84</v>
      </c>
      <c r="H10" s="44">
        <v>43221</v>
      </c>
      <c r="I10" s="44">
        <v>43249</v>
      </c>
      <c r="J10" s="44">
        <v>43371</v>
      </c>
    </row>
    <row r="11" spans="1:10" x14ac:dyDescent="0.25">
      <c r="A11" s="10" t="s">
        <v>12</v>
      </c>
      <c r="B11" s="11">
        <v>4500</v>
      </c>
      <c r="C11" s="11">
        <f>CGSO!B6</f>
        <v>0</v>
      </c>
      <c r="D11" s="17">
        <f>CGSO!B7</f>
        <v>0</v>
      </c>
      <c r="E11" s="11">
        <f>CGSO!B8</f>
        <v>853.90000000000009</v>
      </c>
      <c r="F11" s="11">
        <f t="shared" si="0"/>
        <v>3646.1</v>
      </c>
      <c r="G11" s="11" t="s">
        <v>42</v>
      </c>
      <c r="H11" s="44">
        <v>43216</v>
      </c>
      <c r="I11" s="44">
        <v>43249</v>
      </c>
      <c r="J11" s="44">
        <v>43350</v>
      </c>
    </row>
    <row r="12" spans="1:10" x14ac:dyDescent="0.25">
      <c r="A12" s="10" t="s">
        <v>13</v>
      </c>
      <c r="B12" s="11">
        <v>1600</v>
      </c>
      <c r="C12" s="11">
        <f>CPGSC!B6</f>
        <v>0</v>
      </c>
      <c r="D12" s="17">
        <f>CPGSC!B7</f>
        <v>0</v>
      </c>
      <c r="E12" s="11">
        <f>CPGSC!B8</f>
        <v>0</v>
      </c>
      <c r="F12" s="11">
        <f t="shared" si="0"/>
        <v>1600</v>
      </c>
      <c r="G12" s="11" t="s">
        <v>57</v>
      </c>
      <c r="H12" s="44">
        <v>43220</v>
      </c>
      <c r="I12" s="44">
        <v>43249</v>
      </c>
      <c r="J12" s="44">
        <v>43350</v>
      </c>
    </row>
    <row r="13" spans="1:10" x14ac:dyDescent="0.25">
      <c r="A13" s="10" t="s">
        <v>80</v>
      </c>
      <c r="B13" s="11">
        <v>450</v>
      </c>
      <c r="C13" s="11">
        <f>EGSO!B6</f>
        <v>0</v>
      </c>
      <c r="D13" s="17">
        <f>EGSO!B7</f>
        <v>0</v>
      </c>
      <c r="E13" s="11">
        <f>EGSO!B8</f>
        <v>74.34</v>
      </c>
      <c r="F13" s="11">
        <f>B13+C13-D13-E13</f>
        <v>375.65999999999997</v>
      </c>
      <c r="G13" s="11" t="s">
        <v>85</v>
      </c>
      <c r="H13" s="44">
        <v>43220</v>
      </c>
      <c r="I13" s="44">
        <v>43249</v>
      </c>
      <c r="J13" s="44">
        <v>43399</v>
      </c>
    </row>
    <row r="14" spans="1:10" x14ac:dyDescent="0.25">
      <c r="A14" s="10" t="s">
        <v>81</v>
      </c>
      <c r="B14" s="11">
        <v>160</v>
      </c>
      <c r="C14" s="11">
        <f>FSS!B6</f>
        <v>0</v>
      </c>
      <c r="D14" s="17">
        <f>FSS!B7</f>
        <v>0</v>
      </c>
      <c r="E14" s="11">
        <f>FSS!B8</f>
        <v>0</v>
      </c>
      <c r="F14" s="11">
        <f>B14+C14-D14-E14</f>
        <v>160</v>
      </c>
      <c r="G14" s="11"/>
      <c r="H14" s="44">
        <v>43220</v>
      </c>
      <c r="I14" s="44">
        <v>43249</v>
      </c>
      <c r="J14" s="44">
        <v>43348</v>
      </c>
    </row>
    <row r="15" spans="1:10" x14ac:dyDescent="0.25">
      <c r="A15" s="10" t="s">
        <v>14</v>
      </c>
      <c r="B15" s="11">
        <v>6300</v>
      </c>
      <c r="C15" s="11">
        <f>GCC!B6</f>
        <v>0</v>
      </c>
      <c r="D15" s="17">
        <f>GCC!B7</f>
        <v>0</v>
      </c>
      <c r="E15" s="11">
        <f>GCC!B8</f>
        <v>6300</v>
      </c>
      <c r="F15" s="64">
        <f t="shared" si="0"/>
        <v>0</v>
      </c>
      <c r="G15" s="11" t="s">
        <v>43</v>
      </c>
      <c r="H15" s="44">
        <v>43167</v>
      </c>
      <c r="I15" s="44">
        <v>43249</v>
      </c>
      <c r="J15" s="44">
        <v>43350</v>
      </c>
    </row>
    <row r="16" spans="1:10" x14ac:dyDescent="0.25">
      <c r="A16" s="10" t="s">
        <v>58</v>
      </c>
      <c r="B16" s="11">
        <v>700</v>
      </c>
      <c r="C16" s="11">
        <f>GNO!B6</f>
        <v>0</v>
      </c>
      <c r="D16" s="17">
        <f>GNO!B7</f>
        <v>0</v>
      </c>
      <c r="E16" s="11">
        <f>GNO!B8</f>
        <v>700</v>
      </c>
      <c r="F16" s="64">
        <f t="shared" si="0"/>
        <v>0</v>
      </c>
      <c r="G16" s="11" t="s">
        <v>61</v>
      </c>
      <c r="H16" s="44">
        <v>43195</v>
      </c>
      <c r="I16" s="44">
        <v>43249</v>
      </c>
      <c r="J16" s="44">
        <v>43350</v>
      </c>
    </row>
    <row r="17" spans="1:10" x14ac:dyDescent="0.25">
      <c r="A17" s="10" t="s">
        <v>15</v>
      </c>
      <c r="B17" s="11">
        <v>1200</v>
      </c>
      <c r="C17" s="11">
        <f>GOCPS!B6</f>
        <v>0</v>
      </c>
      <c r="D17" s="17">
        <f>GOCPS!B7</f>
        <v>0</v>
      </c>
      <c r="E17" s="11">
        <f>GOCPS!B8</f>
        <v>0</v>
      </c>
      <c r="F17" s="11">
        <f t="shared" si="0"/>
        <v>1200</v>
      </c>
      <c r="G17" s="11" t="s">
        <v>44</v>
      </c>
      <c r="H17" s="44">
        <v>43238</v>
      </c>
      <c r="I17" s="44">
        <v>43249</v>
      </c>
      <c r="J17" s="44">
        <v>43371</v>
      </c>
    </row>
    <row r="18" spans="1:10" x14ac:dyDescent="0.25">
      <c r="A18" s="10" t="s">
        <v>16</v>
      </c>
      <c r="B18" s="11">
        <v>1750</v>
      </c>
      <c r="C18" s="11">
        <f>HGSO!B6</f>
        <v>0</v>
      </c>
      <c r="D18" s="17">
        <f>HGSO!B7</f>
        <v>0</v>
      </c>
      <c r="E18" s="11">
        <f>HGSO!B8</f>
        <v>1329.1599999999999</v>
      </c>
      <c r="F18" s="11">
        <f t="shared" si="0"/>
        <v>420.84000000000015</v>
      </c>
      <c r="G18" s="11" t="s">
        <v>45</v>
      </c>
      <c r="H18" s="44">
        <v>43220</v>
      </c>
      <c r="I18" s="44">
        <v>43249</v>
      </c>
      <c r="J18" s="44">
        <v>43350</v>
      </c>
    </row>
    <row r="19" spans="1:10" x14ac:dyDescent="0.25">
      <c r="A19" s="10" t="s">
        <v>17</v>
      </c>
      <c r="B19" s="11">
        <v>1500</v>
      </c>
      <c r="C19" s="11">
        <f>'HDFS-GSA'!B6</f>
        <v>0</v>
      </c>
      <c r="D19" s="17">
        <f>'HDFS-GSA'!B7</f>
        <v>0</v>
      </c>
      <c r="E19" s="11">
        <f>'HDFS-GSA'!B8</f>
        <v>168.44</v>
      </c>
      <c r="F19" s="11">
        <f t="shared" si="0"/>
        <v>1331.56</v>
      </c>
      <c r="G19" s="11" t="s">
        <v>46</v>
      </c>
      <c r="H19" s="44">
        <v>43202</v>
      </c>
      <c r="I19" s="44">
        <v>43249</v>
      </c>
      <c r="J19" s="44">
        <v>43347</v>
      </c>
    </row>
    <row r="20" spans="1:10" x14ac:dyDescent="0.25">
      <c r="A20" s="10" t="s">
        <v>18</v>
      </c>
      <c r="B20" s="11">
        <v>5500</v>
      </c>
      <c r="C20" s="11">
        <f>HFES!B6</f>
        <v>0</v>
      </c>
      <c r="D20" s="17">
        <f>HFES!B7</f>
        <v>0</v>
      </c>
      <c r="E20" s="11">
        <f>HFES!B8</f>
        <v>4861.7800000000007</v>
      </c>
      <c r="F20" s="66">
        <f t="shared" si="0"/>
        <v>638.21999999999935</v>
      </c>
      <c r="G20" s="11" t="s">
        <v>47</v>
      </c>
      <c r="H20" s="44">
        <v>43217</v>
      </c>
      <c r="I20" s="44">
        <v>43249</v>
      </c>
      <c r="J20" s="44">
        <v>43349</v>
      </c>
    </row>
    <row r="21" spans="1:10" x14ac:dyDescent="0.25">
      <c r="A21" s="10" t="s">
        <v>19</v>
      </c>
      <c r="B21" s="11">
        <v>2700</v>
      </c>
      <c r="C21" s="11">
        <f>LESETAC!B6</f>
        <v>0</v>
      </c>
      <c r="D21" s="17">
        <f>LESETAC!B7</f>
        <v>0</v>
      </c>
      <c r="E21" s="11">
        <f>LESETAC!B8</f>
        <v>2670.25</v>
      </c>
      <c r="F21" s="11">
        <f t="shared" si="0"/>
        <v>29.75</v>
      </c>
      <c r="G21" s="11" t="s">
        <v>48</v>
      </c>
      <c r="H21" s="44">
        <v>43178</v>
      </c>
      <c r="I21" s="44">
        <v>43249</v>
      </c>
      <c r="J21" s="44">
        <v>43347</v>
      </c>
    </row>
    <row r="22" spans="1:10" x14ac:dyDescent="0.25">
      <c r="A22" s="10" t="s">
        <v>36</v>
      </c>
      <c r="B22" s="11">
        <v>1850</v>
      </c>
      <c r="C22" s="11">
        <f>MHSA!B6</f>
        <v>0</v>
      </c>
      <c r="D22" s="17">
        <f>MHSA!B7</f>
        <v>0</v>
      </c>
      <c r="E22" s="11">
        <f>MHSA!B8</f>
        <v>982.46</v>
      </c>
      <c r="F22" s="11">
        <f t="shared" si="0"/>
        <v>867.54</v>
      </c>
      <c r="G22" s="11" t="s">
        <v>49</v>
      </c>
      <c r="H22" s="44">
        <v>43219</v>
      </c>
      <c r="I22" s="44">
        <v>43249</v>
      </c>
      <c r="J22" s="44">
        <v>43350</v>
      </c>
    </row>
    <row r="23" spans="1:10" x14ac:dyDescent="0.25">
      <c r="A23" s="10" t="s">
        <v>169</v>
      </c>
      <c r="B23" s="11">
        <v>1500</v>
      </c>
      <c r="C23" s="11">
        <f>PGSC!B6</f>
        <v>0</v>
      </c>
      <c r="D23" s="17">
        <f>PGSC!B7</f>
        <v>0</v>
      </c>
      <c r="E23" s="11">
        <f>PGSC!B8</f>
        <v>1500</v>
      </c>
      <c r="F23" s="64">
        <f t="shared" si="0"/>
        <v>0</v>
      </c>
      <c r="G23" s="11" t="s">
        <v>50</v>
      </c>
      <c r="H23" s="44">
        <v>43220</v>
      </c>
      <c r="I23" s="44">
        <v>43411</v>
      </c>
      <c r="J23" s="44">
        <v>43399</v>
      </c>
    </row>
    <row r="24" spans="1:10" x14ac:dyDescent="0.25">
      <c r="A24" s="10" t="s">
        <v>21</v>
      </c>
      <c r="B24" s="11">
        <v>4490</v>
      </c>
      <c r="C24" s="11">
        <f>RGA!B6</f>
        <v>0</v>
      </c>
      <c r="D24" s="17">
        <f>RGA!B7</f>
        <v>0</v>
      </c>
      <c r="E24" s="11">
        <f>RGA!B8</f>
        <v>4490</v>
      </c>
      <c r="F24" s="64">
        <f t="shared" si="0"/>
        <v>0</v>
      </c>
      <c r="G24" s="11" t="s">
        <v>51</v>
      </c>
      <c r="H24" s="44">
        <v>43194</v>
      </c>
      <c r="I24" s="44">
        <v>43249</v>
      </c>
      <c r="J24" s="44">
        <v>43350</v>
      </c>
    </row>
    <row r="25" spans="1:10" x14ac:dyDescent="0.25">
      <c r="A25" s="10" t="s">
        <v>34</v>
      </c>
      <c r="B25" s="11">
        <v>7400</v>
      </c>
      <c r="C25" s="11">
        <f>Red2Black!B6</f>
        <v>0</v>
      </c>
      <c r="D25" s="17">
        <f>Red2Black!B7</f>
        <v>0</v>
      </c>
      <c r="E25" s="11">
        <f>Red2Black!B8</f>
        <v>4411.54</v>
      </c>
      <c r="F25" s="11">
        <f t="shared" si="0"/>
        <v>2988.46</v>
      </c>
      <c r="G25" s="11" t="s">
        <v>52</v>
      </c>
      <c r="H25" s="44">
        <v>43187</v>
      </c>
      <c r="I25" s="44">
        <v>43249</v>
      </c>
      <c r="J25" s="44">
        <v>43348</v>
      </c>
    </row>
    <row r="26" spans="1:10" s="22" customFormat="1" ht="15.75" customHeight="1" x14ac:dyDescent="0.25">
      <c r="A26" s="50" t="s">
        <v>66</v>
      </c>
      <c r="B26" s="51">
        <v>600</v>
      </c>
      <c r="C26" s="51">
        <f>STEM!B6</f>
        <v>0</v>
      </c>
      <c r="D26" s="52">
        <f>STEM!B7</f>
        <v>600</v>
      </c>
      <c r="E26" s="51">
        <f>STEM!B8</f>
        <v>0</v>
      </c>
      <c r="F26" s="51">
        <f t="shared" si="0"/>
        <v>0</v>
      </c>
      <c r="G26" s="51"/>
      <c r="H26" s="53">
        <v>43352</v>
      </c>
      <c r="I26" s="53"/>
      <c r="J26" s="53"/>
    </row>
    <row r="27" spans="1:10" x14ac:dyDescent="0.25">
      <c r="A27" s="10" t="s">
        <v>32</v>
      </c>
      <c r="B27" s="11">
        <v>2800</v>
      </c>
      <c r="C27" s="11">
        <f>'SA-TIEHH'!B6</f>
        <v>0</v>
      </c>
      <c r="D27" s="17">
        <f>'SA-TIEHH'!B7</f>
        <v>0</v>
      </c>
      <c r="E27" s="11">
        <f>'SA-TIEHH'!B8</f>
        <v>1437.1599999999999</v>
      </c>
      <c r="F27" s="11">
        <f t="shared" si="0"/>
        <v>1362.8400000000001</v>
      </c>
      <c r="G27" s="11" t="s">
        <v>53</v>
      </c>
      <c r="H27" s="44">
        <v>43199</v>
      </c>
      <c r="I27" s="44">
        <v>43249</v>
      </c>
      <c r="J27" s="44">
        <v>43347</v>
      </c>
    </row>
    <row r="28" spans="1:10" x14ac:dyDescent="0.25">
      <c r="A28" s="10" t="s">
        <v>22</v>
      </c>
      <c r="B28" s="11">
        <v>2600</v>
      </c>
      <c r="C28" s="11">
        <f>SCAMS!B6</f>
        <v>0</v>
      </c>
      <c r="D28" s="17">
        <f>SCAMS!B7</f>
        <v>0</v>
      </c>
      <c r="E28" s="11">
        <f>SCAMS!B8</f>
        <v>2170.8200000000002</v>
      </c>
      <c r="F28" s="11">
        <f t="shared" si="0"/>
        <v>429.17999999999984</v>
      </c>
      <c r="G28" s="11" t="s">
        <v>54</v>
      </c>
      <c r="H28" s="44">
        <v>43187</v>
      </c>
      <c r="I28" s="44">
        <v>43378</v>
      </c>
      <c r="J28" s="44">
        <v>43347</v>
      </c>
    </row>
    <row r="29" spans="1:10" x14ac:dyDescent="0.25">
      <c r="A29" s="10" t="s">
        <v>59</v>
      </c>
      <c r="B29" s="11">
        <v>1200</v>
      </c>
      <c r="C29" s="11">
        <f>TPC!B6</f>
        <v>0</v>
      </c>
      <c r="D29" s="17">
        <f>TPC!B7</f>
        <v>0</v>
      </c>
      <c r="E29" s="11">
        <f>TPC!B8</f>
        <v>1200</v>
      </c>
      <c r="F29" s="64">
        <f>B29+C29-D29-E29</f>
        <v>0</v>
      </c>
      <c r="G29" s="11" t="s">
        <v>68</v>
      </c>
      <c r="H29" s="44">
        <v>43220</v>
      </c>
      <c r="I29" s="44">
        <v>43378</v>
      </c>
      <c r="J29" s="44">
        <v>43350</v>
      </c>
    </row>
    <row r="30" spans="1:10" x14ac:dyDescent="0.25">
      <c r="A30" s="10" t="s">
        <v>78</v>
      </c>
      <c r="B30" s="11">
        <v>1000</v>
      </c>
      <c r="C30" s="11">
        <f>Zamo!B6</f>
        <v>0</v>
      </c>
      <c r="D30" s="17">
        <f>Zamo!B7</f>
        <v>0</v>
      </c>
      <c r="E30" s="11">
        <f>Zamo!B8</f>
        <v>0</v>
      </c>
      <c r="F30" s="11">
        <f>B30+C30-D30-E30</f>
        <v>1000</v>
      </c>
      <c r="G30" s="11" t="s">
        <v>86</v>
      </c>
      <c r="H30" s="44">
        <v>43219</v>
      </c>
      <c r="I30" s="44">
        <v>43355</v>
      </c>
      <c r="J30" s="44">
        <v>43348</v>
      </c>
    </row>
    <row r="31" spans="1:10" x14ac:dyDescent="0.25">
      <c r="A31" s="10" t="s">
        <v>23</v>
      </c>
      <c r="B31" s="11"/>
      <c r="C31" s="11">
        <f>Misc!B6</f>
        <v>0</v>
      </c>
      <c r="D31" s="17"/>
      <c r="E31" s="11">
        <f>Misc!B7</f>
        <v>2791.67</v>
      </c>
      <c r="F31" s="11">
        <f>B31+C31-E31</f>
        <v>-2791.67</v>
      </c>
      <c r="G31" s="11"/>
      <c r="H31" s="44"/>
      <c r="I31" s="44"/>
      <c r="J31" s="44"/>
    </row>
    <row r="32" spans="1:10" x14ac:dyDescent="0.25">
      <c r="A32" s="10" t="s">
        <v>24</v>
      </c>
      <c r="B32" s="11">
        <f>73500-B34</f>
        <v>-495</v>
      </c>
      <c r="C32" s="11">
        <f>Cont!B6</f>
        <v>0</v>
      </c>
      <c r="D32" s="17"/>
      <c r="E32" s="11">
        <f>Cont!B7</f>
        <v>705</v>
      </c>
      <c r="F32" s="11">
        <f>B32+C32-E32</f>
        <v>-1200</v>
      </c>
      <c r="G32" s="11"/>
      <c r="H32" s="44"/>
      <c r="I32" s="44"/>
      <c r="J32" s="44"/>
    </row>
    <row r="34" spans="1:10" s="27" customFormat="1" x14ac:dyDescent="0.25">
      <c r="A34" s="27" t="s">
        <v>25</v>
      </c>
      <c r="B34" s="28">
        <f>SUM(B4:B30)</f>
        <v>73995</v>
      </c>
      <c r="C34" s="28"/>
      <c r="D34" s="31">
        <f>SUM(D4:D29)</f>
        <v>600</v>
      </c>
      <c r="E34" s="28">
        <f>SUM(E4:E29)</f>
        <v>57200.160000000011</v>
      </c>
      <c r="F34" s="28">
        <f>SUM(F4:F30)</f>
        <v>16399.84</v>
      </c>
      <c r="G34" s="28"/>
      <c r="H34" s="45"/>
      <c r="I34" s="45"/>
      <c r="J34" s="45"/>
    </row>
    <row r="35" spans="1:10" x14ac:dyDescent="0.25">
      <c r="H35" s="45"/>
      <c r="I35" s="45"/>
      <c r="J35" s="45"/>
    </row>
    <row r="37" spans="1:10" x14ac:dyDescent="0.25">
      <c r="A37" s="37" t="s">
        <v>62</v>
      </c>
    </row>
    <row r="38" spans="1:10" x14ac:dyDescent="0.25">
      <c r="A38" s="22" t="s">
        <v>63</v>
      </c>
      <c r="H38" s="54"/>
      <c r="I38" s="54"/>
      <c r="J38" s="54"/>
    </row>
    <row r="39" spans="1:10" x14ac:dyDescent="0.25">
      <c r="A39" s="38" t="s">
        <v>64</v>
      </c>
    </row>
    <row r="40" spans="1:10" x14ac:dyDescent="0.25">
      <c r="A40" s="39" t="s">
        <v>65</v>
      </c>
    </row>
  </sheetData>
  <mergeCells count="1">
    <mergeCell ref="D1:F1"/>
  </mergeCells>
  <hyperlinks>
    <hyperlink ref="A4" location="AECGO!A1" display="Agricultural Education &amp; Communication Graduate Organization" xr:uid="{00000000-0004-0000-0000-000000000000}"/>
    <hyperlink ref="A7" location="ANRS!A1" display="Association for Natural Resource Scientists" xr:uid="{00000000-0004-0000-0000-000001000000}"/>
    <hyperlink ref="A6" location="TTUAB!A1" display="Association of Biologists" xr:uid="{00000000-0004-0000-0000-000002000000}"/>
    <hyperlink ref="A8" location="BGSA!A1" display="Black Graduate Student Association" xr:uid="{00000000-0004-0000-0000-000003000000}"/>
    <hyperlink ref="A25" location="Red2Black!A1" display="Red to Black" xr:uid="{00000000-0004-0000-0000-000004000000}"/>
    <hyperlink ref="A11" location="CGSO!A1" display="Chemistry Graduate Student Organization" xr:uid="{00000000-0004-0000-0000-000005000000}"/>
    <hyperlink ref="A12" location="CPGSC!A1" display="Clinical Psychology Graduate Student Council" xr:uid="{00000000-0004-0000-0000-000006000000}"/>
    <hyperlink ref="A29" location="TPC!A1" display="Tech Print Club" xr:uid="{00000000-0004-0000-0000-000007000000}"/>
    <hyperlink ref="A15" location="GCC!A1" display="Graduate Clay Club" xr:uid="{00000000-0004-0000-0000-000008000000}"/>
    <hyperlink ref="A17" location="GOCPS!A1" display="Graduate Organization of Counseling Psychology Students" xr:uid="{00000000-0004-0000-0000-000009000000}"/>
    <hyperlink ref="A18" location="HGSO!A1" display="History Graduate Student Organization" xr:uid="{00000000-0004-0000-0000-00000A000000}"/>
    <hyperlink ref="A19" location="'HDFS-GSA'!A1" display="Human Development and Family Studies Graduate Student Association" xr:uid="{00000000-0004-0000-0000-00000B000000}"/>
    <hyperlink ref="A20" location="HFES!A1" display="Human Factors and Ergonomics Society" xr:uid="{00000000-0004-0000-0000-00000C000000}"/>
    <hyperlink ref="A21" location="LESETAC!A1" display="Llano Estacado Student Chapter of the Society of Environmental Toxicology and Chemistry" xr:uid="{00000000-0004-0000-0000-00000D000000}"/>
    <hyperlink ref="A22" location="MHSA!A1" display="Museum and Heritage Students Association" xr:uid="{00000000-0004-0000-0000-00000E000000}"/>
    <hyperlink ref="A14" location="FSS!A1" display="Forensic Science Society" xr:uid="{00000000-0004-0000-0000-00000F000000}"/>
    <hyperlink ref="A24" location="RGA!A1" display="Rawls Graduate Association" xr:uid="{00000000-0004-0000-0000-000010000000}"/>
    <hyperlink ref="A27" location="'SA-TIEHH'!A1" display="Student Association of the Institute of Environmenta and Human Health" xr:uid="{00000000-0004-0000-0000-000011000000}"/>
    <hyperlink ref="A28" location="SCAMS!A1" display="Student Chapter of the American Meteorological Society at TTU" xr:uid="{00000000-0004-0000-0000-000012000000}"/>
    <hyperlink ref="A30" location="Zamo!A1" display="ZamoRaiders" xr:uid="{00000000-0004-0000-0000-000013000000}"/>
    <hyperlink ref="A31" location="Misc!A1" display="Miscellaneous Funding" xr:uid="{00000000-0004-0000-0000-000014000000}"/>
    <hyperlink ref="A32" location="Cont!A1" display="Contingency Funding" xr:uid="{00000000-0004-0000-0000-000015000000}"/>
    <hyperlink ref="A9" location="Cefiro!A1" display="Cefiro Enlace Hispano Literario y Cultural" xr:uid="{00000000-0004-0000-0000-000016000000}"/>
    <hyperlink ref="A26" location="STEM!A1" display="Society for STEM Education " xr:uid="{00000000-0004-0000-0000-000017000000}"/>
    <hyperlink ref="A23" location="PGSC!A1" display="Philosophy Graduate Student Council" xr:uid="{00000000-0004-0000-0000-000018000000}"/>
    <hyperlink ref="A10" location="CEGSA!A1" display="Chemical Engineering Graduate Student Association" xr:uid="{00000000-0004-0000-0000-000019000000}"/>
    <hyperlink ref="A16" location="GNO!A1" display="Graduate Nutrition Organization" xr:uid="{00000000-0004-0000-0000-00001A000000}"/>
    <hyperlink ref="A13" location="EGSO!A1" display="Education Graduate Student Organization" xr:uid="{00000000-0004-0000-0000-00001B000000}"/>
    <hyperlink ref="A5" location="ARMA!A1" display="Agricultural Economics Graduate Student Organization" xr:uid="{00000000-0004-0000-0000-00001C000000}"/>
  </hyperlinks>
  <pageMargins left="0.75" right="0.75" top="1" bottom="1" header="0.5" footer="0.5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1"/>
  </sheetPr>
  <dimension ref="A1:C11"/>
  <sheetViews>
    <sheetView workbookViewId="0">
      <selection activeCell="A12" sqref="A12:C15"/>
    </sheetView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8" t="s">
        <v>13</v>
      </c>
    </row>
    <row r="5" spans="1:3" x14ac:dyDescent="0.25">
      <c r="A5" s="3" t="s">
        <v>27</v>
      </c>
      <c r="B5" s="2">
        <f>'Total Orgs'!B12</f>
        <v>1600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28</v>
      </c>
      <c r="B9" s="2">
        <f>B5+B6-B8</f>
        <v>1600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80</v>
      </c>
    </row>
    <row r="5" spans="1:3" x14ac:dyDescent="0.25">
      <c r="A5" s="3" t="s">
        <v>27</v>
      </c>
      <c r="B5" s="2">
        <f>'Total Orgs'!B13</f>
        <v>450</v>
      </c>
    </row>
    <row r="6" spans="1:3" x14ac:dyDescent="0.25">
      <c r="A6" s="3" t="s">
        <v>2</v>
      </c>
    </row>
    <row r="7" spans="1:3" s="14" customFormat="1" x14ac:dyDescent="0.25">
      <c r="A7" s="23" t="s">
        <v>55</v>
      </c>
      <c r="B7" s="24"/>
    </row>
    <row r="8" spans="1:3" x14ac:dyDescent="0.25">
      <c r="A8" s="3" t="s">
        <v>3</v>
      </c>
      <c r="B8" s="2">
        <f>SUM(B12:B123)</f>
        <v>74.34</v>
      </c>
    </row>
    <row r="9" spans="1:3" x14ac:dyDescent="0.25">
      <c r="A9" s="3" t="s">
        <v>28</v>
      </c>
      <c r="B9" s="2">
        <f>B5+B6-B7-B8</f>
        <v>375.65999999999997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43522</v>
      </c>
      <c r="B12" s="2">
        <v>74.34</v>
      </c>
      <c r="C12" t="s">
        <v>208</v>
      </c>
    </row>
    <row r="13" spans="1:3" x14ac:dyDescent="0.25">
      <c r="C13" t="s">
        <v>90</v>
      </c>
    </row>
    <row r="14" spans="1:3" x14ac:dyDescent="0.25">
      <c r="C14" t="s">
        <v>209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81</v>
      </c>
    </row>
    <row r="5" spans="1:3" x14ac:dyDescent="0.25">
      <c r="A5" s="3" t="s">
        <v>27</v>
      </c>
      <c r="B5" s="2">
        <f>'Total Orgs'!B14</f>
        <v>160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28</v>
      </c>
      <c r="B9" s="2">
        <f>B5+B6-B7-B8</f>
        <v>160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C00000"/>
  </sheetPr>
  <dimension ref="A1:C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50.7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14</v>
      </c>
    </row>
    <row r="5" spans="1:3" x14ac:dyDescent="0.25">
      <c r="A5" s="3" t="s">
        <v>27</v>
      </c>
      <c r="B5" s="2">
        <f>'Total Orgs'!B15</f>
        <v>6300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6300</v>
      </c>
    </row>
    <row r="9" spans="1:3" x14ac:dyDescent="0.25">
      <c r="A9" s="3" t="s">
        <v>28</v>
      </c>
      <c r="B9" s="2">
        <f>B5+B6-B8</f>
        <v>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s="14" customFormat="1" x14ac:dyDescent="0.25">
      <c r="A12" s="23">
        <v>43413</v>
      </c>
      <c r="B12" s="24">
        <v>201.16</v>
      </c>
      <c r="C12" s="14" t="s">
        <v>135</v>
      </c>
    </row>
    <row r="13" spans="1:3" x14ac:dyDescent="0.25">
      <c r="C13" t="s">
        <v>90</v>
      </c>
    </row>
    <row r="14" spans="1:3" x14ac:dyDescent="0.25">
      <c r="C14" t="s">
        <v>136</v>
      </c>
    </row>
    <row r="15" spans="1:3" x14ac:dyDescent="0.25">
      <c r="A15" s="3">
        <v>43488</v>
      </c>
      <c r="B15" s="2">
        <v>480.96</v>
      </c>
      <c r="C15" t="s">
        <v>174</v>
      </c>
    </row>
    <row r="16" spans="1:3" x14ac:dyDescent="0.25">
      <c r="C16" t="s">
        <v>90</v>
      </c>
    </row>
    <row r="17" spans="1:3" x14ac:dyDescent="0.25">
      <c r="C17" t="s">
        <v>175</v>
      </c>
    </row>
    <row r="18" spans="1:3" x14ac:dyDescent="0.25">
      <c r="A18" s="3">
        <v>43488</v>
      </c>
      <c r="B18" s="2">
        <v>497.55</v>
      </c>
      <c r="C18" t="s">
        <v>176</v>
      </c>
    </row>
    <row r="19" spans="1:3" x14ac:dyDescent="0.25">
      <c r="C19" t="s">
        <v>90</v>
      </c>
    </row>
    <row r="20" spans="1:3" x14ac:dyDescent="0.25">
      <c r="C20" t="s">
        <v>177</v>
      </c>
    </row>
    <row r="21" spans="1:3" x14ac:dyDescent="0.25">
      <c r="A21" s="3">
        <v>43518</v>
      </c>
      <c r="B21" s="2">
        <v>1100</v>
      </c>
      <c r="C21" t="s">
        <v>195</v>
      </c>
    </row>
    <row r="22" spans="1:3" x14ac:dyDescent="0.25">
      <c r="C22" t="s">
        <v>90</v>
      </c>
    </row>
    <row r="23" spans="1:3" x14ac:dyDescent="0.25">
      <c r="C23" t="s">
        <v>196</v>
      </c>
    </row>
    <row r="24" spans="1:3" x14ac:dyDescent="0.25">
      <c r="A24" s="3">
        <v>43518</v>
      </c>
      <c r="B24" s="2">
        <v>1100</v>
      </c>
      <c r="C24" t="s">
        <v>194</v>
      </c>
    </row>
    <row r="25" spans="1:3" x14ac:dyDescent="0.25">
      <c r="C25" t="s">
        <v>90</v>
      </c>
    </row>
    <row r="26" spans="1:3" x14ac:dyDescent="0.25">
      <c r="C26" t="s">
        <v>197</v>
      </c>
    </row>
    <row r="27" spans="1:3" x14ac:dyDescent="0.25">
      <c r="A27" s="3">
        <v>43546</v>
      </c>
      <c r="B27" s="2">
        <v>2920.33</v>
      </c>
      <c r="C27" t="s">
        <v>226</v>
      </c>
    </row>
    <row r="28" spans="1:3" x14ac:dyDescent="0.25">
      <c r="C28" t="s">
        <v>227</v>
      </c>
    </row>
    <row r="29" spans="1:3" x14ac:dyDescent="0.25">
      <c r="C29" t="s">
        <v>228</v>
      </c>
    </row>
    <row r="30" spans="1:3" x14ac:dyDescent="0.25">
      <c r="C30" t="s">
        <v>229</v>
      </c>
    </row>
    <row r="31" spans="1:3" x14ac:dyDescent="0.25">
      <c r="C31" t="s">
        <v>274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58</v>
      </c>
    </row>
    <row r="5" spans="1:3" x14ac:dyDescent="0.25">
      <c r="A5" s="3" t="s">
        <v>27</v>
      </c>
      <c r="B5" s="2">
        <f>'Total Orgs'!B16</f>
        <v>700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SUM(B12:B125)</f>
        <v>700</v>
      </c>
    </row>
    <row r="9" spans="1:3" x14ac:dyDescent="0.25">
      <c r="A9" s="3" t="s">
        <v>28</v>
      </c>
      <c r="B9" s="2">
        <f>B5+B6-B8</f>
        <v>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s="33" customFormat="1" x14ac:dyDescent="0.25">
      <c r="A12" s="35">
        <v>43579</v>
      </c>
      <c r="B12" s="36">
        <v>700</v>
      </c>
      <c r="C12" s="34" t="s">
        <v>286</v>
      </c>
    </row>
    <row r="13" spans="1:3" s="33" customFormat="1" x14ac:dyDescent="0.25">
      <c r="A13" s="35"/>
      <c r="B13" s="36"/>
      <c r="C13" s="34" t="s">
        <v>90</v>
      </c>
    </row>
    <row r="14" spans="1:3" s="33" customFormat="1" x14ac:dyDescent="0.25">
      <c r="A14" s="35"/>
      <c r="B14" s="36"/>
      <c r="C14" s="34" t="s">
        <v>287</v>
      </c>
    </row>
    <row r="15" spans="1:3" x14ac:dyDescent="0.25">
      <c r="C15" s="34"/>
    </row>
    <row r="16" spans="1:3" x14ac:dyDescent="0.25">
      <c r="C16" s="47"/>
    </row>
    <row r="17" spans="3:3" x14ac:dyDescent="0.25">
      <c r="C17" s="34"/>
    </row>
    <row r="18" spans="3:3" x14ac:dyDescent="0.25">
      <c r="C18" s="34"/>
    </row>
    <row r="19" spans="3:3" x14ac:dyDescent="0.25">
      <c r="C19" s="34"/>
    </row>
    <row r="20" spans="3:3" x14ac:dyDescent="0.25">
      <c r="C20" s="34"/>
    </row>
    <row r="21" spans="3:3" x14ac:dyDescent="0.25">
      <c r="C21" s="34"/>
    </row>
    <row r="22" spans="3:3" x14ac:dyDescent="0.25">
      <c r="C22" s="34"/>
    </row>
    <row r="23" spans="3:3" x14ac:dyDescent="0.25">
      <c r="C23" s="47"/>
    </row>
    <row r="24" spans="3:3" x14ac:dyDescent="0.25">
      <c r="C24" s="34"/>
    </row>
    <row r="25" spans="3:3" x14ac:dyDescent="0.25">
      <c r="C25" s="34"/>
    </row>
    <row r="26" spans="3:3" x14ac:dyDescent="0.25">
      <c r="C26" s="34"/>
    </row>
    <row r="27" spans="3:3" x14ac:dyDescent="0.25">
      <c r="C27" s="34"/>
    </row>
    <row r="28" spans="3:3" x14ac:dyDescent="0.25">
      <c r="C28" s="34"/>
    </row>
  </sheetData>
  <hyperlinks>
    <hyperlink ref="A1" location="'Total Orgs'!A1" display="Total Organizations" xr:uid="{00000000-0004-0000-0D00-000000000000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15</v>
      </c>
    </row>
    <row r="5" spans="1:3" x14ac:dyDescent="0.25">
      <c r="A5" s="3" t="s">
        <v>27</v>
      </c>
      <c r="B5" s="2">
        <f>'Total Orgs'!B17</f>
        <v>1200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28</v>
      </c>
      <c r="B9" s="2">
        <f>B5+B6-B7-B8</f>
        <v>1200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</sheetData>
  <hyperlinks>
    <hyperlink ref="A1" location="'Total Orgs'!A1" display="Total Organizations" xr:uid="{00000000-0004-0000-0E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tabColor theme="1"/>
  </sheetPr>
  <dimension ref="A1:C2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16</v>
      </c>
    </row>
    <row r="5" spans="1:3" x14ac:dyDescent="0.25">
      <c r="A5" s="3" t="s">
        <v>27</v>
      </c>
      <c r="B5" s="2">
        <f>'Total Orgs'!B18</f>
        <v>1750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SUM(B12:B122)</f>
        <v>1329.1599999999999</v>
      </c>
    </row>
    <row r="9" spans="1:3" x14ac:dyDescent="0.25">
      <c r="A9" s="3" t="s">
        <v>28</v>
      </c>
      <c r="B9" s="2">
        <f>B5+B6-B8</f>
        <v>420.84000000000015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43530</v>
      </c>
      <c r="B12" s="2">
        <v>564</v>
      </c>
      <c r="C12" t="s">
        <v>224</v>
      </c>
    </row>
    <row r="13" spans="1:3" x14ac:dyDescent="0.25">
      <c r="C13" t="s">
        <v>90</v>
      </c>
    </row>
    <row r="14" spans="1:3" x14ac:dyDescent="0.25">
      <c r="C14" t="s">
        <v>225</v>
      </c>
    </row>
    <row r="15" spans="1:3" s="15" customFormat="1" x14ac:dyDescent="0.25">
      <c r="A15" s="13">
        <v>43546</v>
      </c>
      <c r="B15" s="12">
        <v>201.16</v>
      </c>
      <c r="C15" s="14" t="s">
        <v>234</v>
      </c>
    </row>
    <row r="16" spans="1:3" x14ac:dyDescent="0.25">
      <c r="C16" t="s">
        <v>90</v>
      </c>
    </row>
    <row r="17" spans="1:3" x14ac:dyDescent="0.25">
      <c r="C17" t="s">
        <v>235</v>
      </c>
    </row>
    <row r="18" spans="1:3" x14ac:dyDescent="0.25">
      <c r="A18" s="3">
        <v>43546</v>
      </c>
      <c r="B18" s="2">
        <v>500</v>
      </c>
      <c r="C18" t="s">
        <v>236</v>
      </c>
    </row>
    <row r="19" spans="1:3" x14ac:dyDescent="0.25">
      <c r="C19" t="s">
        <v>90</v>
      </c>
    </row>
    <row r="20" spans="1:3" x14ac:dyDescent="0.25">
      <c r="C20" t="s">
        <v>237</v>
      </c>
    </row>
    <row r="21" spans="1:3" x14ac:dyDescent="0.25">
      <c r="A21" s="3">
        <v>43549</v>
      </c>
      <c r="B21" s="2">
        <v>-500</v>
      </c>
      <c r="C21" t="s">
        <v>242</v>
      </c>
    </row>
    <row r="22" spans="1:3" x14ac:dyDescent="0.25">
      <c r="A22" s="3">
        <v>43549</v>
      </c>
      <c r="B22" s="2">
        <v>564</v>
      </c>
      <c r="C22" t="s">
        <v>243</v>
      </c>
    </row>
  </sheetData>
  <hyperlinks>
    <hyperlink ref="A1" location="'Total Orgs'!A1" display="Total Organizations" xr:uid="{00000000-0004-0000-0F00-000000000000}"/>
  </hyperlink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17</v>
      </c>
    </row>
    <row r="5" spans="1:3" x14ac:dyDescent="0.25">
      <c r="A5" s="3" t="s">
        <v>27</v>
      </c>
      <c r="B5" s="2">
        <f>'Total Orgs'!B19</f>
        <v>1500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168.44</v>
      </c>
    </row>
    <row r="9" spans="1:3" x14ac:dyDescent="0.25">
      <c r="A9" s="3" t="s">
        <v>28</v>
      </c>
      <c r="B9" s="2">
        <f>B5+B6-B8</f>
        <v>1331.56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s="15" customFormat="1" x14ac:dyDescent="0.25">
      <c r="A12" s="13">
        <v>43384</v>
      </c>
      <c r="B12" s="12">
        <v>168.44</v>
      </c>
      <c r="C12" s="14" t="s">
        <v>118</v>
      </c>
    </row>
    <row r="13" spans="1:3" x14ac:dyDescent="0.25">
      <c r="C13" t="s">
        <v>90</v>
      </c>
    </row>
    <row r="14" spans="1:3" x14ac:dyDescent="0.25">
      <c r="C14" t="s">
        <v>119</v>
      </c>
    </row>
  </sheetData>
  <hyperlinks>
    <hyperlink ref="A1" location="'Total Orgs'!A1" display="Total Organizations" xr:uid="{00000000-0004-0000-10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theme="1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18</v>
      </c>
    </row>
    <row r="5" spans="1:3" x14ac:dyDescent="0.25">
      <c r="A5" s="3" t="s">
        <v>27</v>
      </c>
      <c r="B5" s="2">
        <f>'Total Orgs'!B20</f>
        <v>5500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SUM(B12:B126)</f>
        <v>4861.7800000000007</v>
      </c>
    </row>
    <row r="9" spans="1:3" x14ac:dyDescent="0.25">
      <c r="A9" s="3" t="s">
        <v>28</v>
      </c>
      <c r="B9" s="2">
        <f>B5+B6-B8</f>
        <v>638.21999999999935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43356</v>
      </c>
      <c r="B12" s="2">
        <v>900</v>
      </c>
      <c r="C12" t="s">
        <v>95</v>
      </c>
    </row>
    <row r="13" spans="1:3" x14ac:dyDescent="0.25">
      <c r="C13" t="s">
        <v>96</v>
      </c>
    </row>
    <row r="14" spans="1:3" x14ac:dyDescent="0.25">
      <c r="C14" t="s">
        <v>97</v>
      </c>
    </row>
    <row r="15" spans="1:3" x14ac:dyDescent="0.25">
      <c r="C15" t="s">
        <v>98</v>
      </c>
    </row>
    <row r="16" spans="1:3" x14ac:dyDescent="0.25">
      <c r="A16" s="3">
        <v>43391</v>
      </c>
      <c r="B16" s="2">
        <v>-900</v>
      </c>
      <c r="C16" t="s">
        <v>122</v>
      </c>
    </row>
    <row r="17" spans="1:3" x14ac:dyDescent="0.25">
      <c r="A17" s="3">
        <v>43391</v>
      </c>
      <c r="B17" s="2">
        <v>510</v>
      </c>
      <c r="C17" t="s">
        <v>112</v>
      </c>
    </row>
    <row r="18" spans="1:3" x14ac:dyDescent="0.25">
      <c r="A18" s="3">
        <v>43566</v>
      </c>
      <c r="B18" s="2">
        <v>1330</v>
      </c>
      <c r="C18" t="s">
        <v>267</v>
      </c>
    </row>
    <row r="19" spans="1:3" x14ac:dyDescent="0.25">
      <c r="C19" t="s">
        <v>268</v>
      </c>
    </row>
    <row r="20" spans="1:3" x14ac:dyDescent="0.25">
      <c r="C20" t="s">
        <v>269</v>
      </c>
    </row>
    <row r="21" spans="1:3" x14ac:dyDescent="0.25">
      <c r="C21" t="s">
        <v>270</v>
      </c>
    </row>
    <row r="22" spans="1:3" x14ac:dyDescent="0.25">
      <c r="A22" s="3">
        <v>43593</v>
      </c>
      <c r="B22" s="2">
        <v>-1330</v>
      </c>
      <c r="C22" t="s">
        <v>299</v>
      </c>
    </row>
    <row r="23" spans="1:3" x14ac:dyDescent="0.25">
      <c r="A23" s="3">
        <v>43593</v>
      </c>
      <c r="B23" s="2">
        <v>910.09</v>
      </c>
      <c r="C23" t="s">
        <v>112</v>
      </c>
    </row>
    <row r="24" spans="1:3" x14ac:dyDescent="0.25">
      <c r="A24" s="3">
        <v>43585</v>
      </c>
      <c r="B24" s="2">
        <v>3441.69</v>
      </c>
      <c r="C24" t="s">
        <v>288</v>
      </c>
    </row>
    <row r="25" spans="1:3" x14ac:dyDescent="0.25">
      <c r="C25" t="s">
        <v>289</v>
      </c>
    </row>
    <row r="26" spans="1:3" x14ac:dyDescent="0.25">
      <c r="C26" t="s">
        <v>290</v>
      </c>
    </row>
    <row r="27" spans="1:3" x14ac:dyDescent="0.25">
      <c r="C27" t="s">
        <v>291</v>
      </c>
    </row>
    <row r="28" spans="1:3" x14ac:dyDescent="0.25">
      <c r="C28" t="s">
        <v>317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  <pageSetup orientation="portrait" horizontalDpi="4294967292" vertic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tabColor rgb="FFC00000"/>
  </sheetPr>
  <dimension ref="A1:C3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19</v>
      </c>
    </row>
    <row r="5" spans="1:3" x14ac:dyDescent="0.25">
      <c r="A5" s="3" t="s">
        <v>27</v>
      </c>
      <c r="B5" s="2">
        <f>'Total Orgs'!B21</f>
        <v>2700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SUM(B12:B126)</f>
        <v>2670.25</v>
      </c>
    </row>
    <row r="9" spans="1:3" x14ac:dyDescent="0.25">
      <c r="A9" s="3" t="s">
        <v>28</v>
      </c>
      <c r="B9" s="2">
        <f>B5+B6-B8</f>
        <v>29.75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s="15" customFormat="1" ht="31.5" x14ac:dyDescent="0.25">
      <c r="A12" s="13">
        <v>43455</v>
      </c>
      <c r="B12" s="12">
        <v>488.6</v>
      </c>
      <c r="C12" s="14" t="s">
        <v>165</v>
      </c>
    </row>
    <row r="13" spans="1:3" x14ac:dyDescent="0.25">
      <c r="C13" t="s">
        <v>90</v>
      </c>
    </row>
    <row r="14" spans="1:3" x14ac:dyDescent="0.25">
      <c r="C14" t="s">
        <v>166</v>
      </c>
    </row>
    <row r="15" spans="1:3" x14ac:dyDescent="0.25">
      <c r="A15" s="3">
        <v>43497</v>
      </c>
      <c r="B15" s="2">
        <v>128.69</v>
      </c>
      <c r="C15" t="s">
        <v>182</v>
      </c>
    </row>
    <row r="16" spans="1:3" x14ac:dyDescent="0.25">
      <c r="C16" t="s">
        <v>90</v>
      </c>
    </row>
    <row r="17" spans="1:3" x14ac:dyDescent="0.25">
      <c r="C17" t="s">
        <v>183</v>
      </c>
    </row>
    <row r="18" spans="1:3" x14ac:dyDescent="0.25">
      <c r="A18" s="3">
        <v>43579</v>
      </c>
      <c r="B18" s="2">
        <v>1613</v>
      </c>
      <c r="C18" t="s">
        <v>282</v>
      </c>
    </row>
    <row r="19" spans="1:3" x14ac:dyDescent="0.25">
      <c r="C19" t="s">
        <v>283</v>
      </c>
    </row>
    <row r="20" spans="1:3" x14ac:dyDescent="0.25">
      <c r="C20" t="s">
        <v>284</v>
      </c>
    </row>
    <row r="21" spans="1:3" s="15" customFormat="1" x14ac:dyDescent="0.25">
      <c r="A21" s="13"/>
      <c r="B21" s="12"/>
      <c r="C21" s="14" t="s">
        <v>285</v>
      </c>
    </row>
    <row r="22" spans="1:3" s="15" customFormat="1" x14ac:dyDescent="0.25">
      <c r="A22" s="13">
        <v>43602</v>
      </c>
      <c r="B22" s="12">
        <v>-1613</v>
      </c>
      <c r="C22" s="14" t="s">
        <v>310</v>
      </c>
    </row>
    <row r="23" spans="1:3" s="15" customFormat="1" x14ac:dyDescent="0.25">
      <c r="A23" s="13">
        <v>43602</v>
      </c>
      <c r="B23" s="12">
        <v>1658.29</v>
      </c>
      <c r="C23" s="14" t="s">
        <v>112</v>
      </c>
    </row>
    <row r="24" spans="1:3" x14ac:dyDescent="0.25">
      <c r="A24" s="3">
        <v>43593</v>
      </c>
      <c r="B24" s="2">
        <v>210</v>
      </c>
      <c r="C24" t="s">
        <v>208</v>
      </c>
    </row>
    <row r="25" spans="1:3" x14ac:dyDescent="0.25">
      <c r="C25" t="s">
        <v>90</v>
      </c>
    </row>
    <row r="26" spans="1:3" x14ac:dyDescent="0.25">
      <c r="C26" t="s">
        <v>302</v>
      </c>
    </row>
    <row r="27" spans="1:3" x14ac:dyDescent="0.25">
      <c r="A27" s="67">
        <v>43648</v>
      </c>
      <c r="B27" s="68">
        <v>134.32</v>
      </c>
      <c r="C27" s="22" t="s">
        <v>323</v>
      </c>
    </row>
    <row r="28" spans="1:3" s="15" customFormat="1" x14ac:dyDescent="0.25">
      <c r="A28" s="69"/>
      <c r="B28" s="70"/>
      <c r="C28" s="71" t="s">
        <v>320</v>
      </c>
    </row>
    <row r="29" spans="1:3" x14ac:dyDescent="0.25">
      <c r="A29" s="67">
        <v>43648</v>
      </c>
      <c r="B29" s="68">
        <v>29.35</v>
      </c>
      <c r="C29" s="22" t="s">
        <v>319</v>
      </c>
    </row>
    <row r="30" spans="1:3" x14ac:dyDescent="0.25">
      <c r="A30" s="67"/>
      <c r="B30" s="68"/>
      <c r="C30" s="22" t="s">
        <v>320</v>
      </c>
    </row>
    <row r="31" spans="1:3" x14ac:dyDescent="0.25">
      <c r="A31" s="67">
        <v>43648</v>
      </c>
      <c r="B31" s="68">
        <v>21</v>
      </c>
      <c r="C31" s="22" t="s">
        <v>321</v>
      </c>
    </row>
    <row r="32" spans="1:3" x14ac:dyDescent="0.25">
      <c r="A32" s="67"/>
      <c r="B32" s="68"/>
      <c r="C32" s="22" t="s">
        <v>322</v>
      </c>
    </row>
    <row r="33" spans="3:3" x14ac:dyDescent="0.25">
      <c r="C33" s="49"/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1"/>
  </sheetPr>
  <dimension ref="A1:I51"/>
  <sheetViews>
    <sheetView tabSelected="1" topLeftCell="A10" workbookViewId="0">
      <selection activeCell="C37" sqref="C37"/>
    </sheetView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9" x14ac:dyDescent="0.25">
      <c r="A1" s="7" t="s">
        <v>26</v>
      </c>
      <c r="C1" t="str">
        <f>'Total Orgs'!A1</f>
        <v>Budget 2018-19</v>
      </c>
    </row>
    <row r="2" spans="1:9" ht="15.75" customHeight="1" x14ac:dyDescent="0.25">
      <c r="E2" s="15"/>
      <c r="F2" s="15"/>
      <c r="G2" s="15"/>
      <c r="H2" s="15"/>
      <c r="I2" s="15"/>
    </row>
    <row r="3" spans="1:9" x14ac:dyDescent="0.25">
      <c r="A3" s="4" t="s">
        <v>9</v>
      </c>
      <c r="E3" s="15"/>
      <c r="F3" s="15"/>
      <c r="G3" s="15"/>
      <c r="H3" s="15"/>
      <c r="I3" s="15"/>
    </row>
    <row r="5" spans="1:9" x14ac:dyDescent="0.25">
      <c r="A5" s="3" t="s">
        <v>27</v>
      </c>
      <c r="B5" s="2">
        <f>'Total Orgs'!B4</f>
        <v>4800</v>
      </c>
    </row>
    <row r="6" spans="1:9" x14ac:dyDescent="0.25">
      <c r="A6" s="3" t="s">
        <v>2</v>
      </c>
    </row>
    <row r="7" spans="1:9" x14ac:dyDescent="0.25">
      <c r="A7" s="3" t="s">
        <v>55</v>
      </c>
    </row>
    <row r="8" spans="1:9" x14ac:dyDescent="0.25">
      <c r="A8" s="3" t="s">
        <v>3</v>
      </c>
      <c r="B8" s="2">
        <f>SUM(B12:B127)</f>
        <v>4800</v>
      </c>
    </row>
    <row r="9" spans="1:9" x14ac:dyDescent="0.25">
      <c r="A9" s="3" t="s">
        <v>28</v>
      </c>
      <c r="B9" s="2">
        <f>B5+B6-B8</f>
        <v>0</v>
      </c>
    </row>
    <row r="11" spans="1:9" s="1" customFormat="1" x14ac:dyDescent="0.25">
      <c r="A11" s="5" t="s">
        <v>29</v>
      </c>
      <c r="B11" s="6" t="s">
        <v>30</v>
      </c>
      <c r="C11" s="1" t="s">
        <v>31</v>
      </c>
    </row>
    <row r="12" spans="1:9" x14ac:dyDescent="0.25">
      <c r="A12" s="3">
        <v>43363</v>
      </c>
      <c r="B12" s="2">
        <v>500</v>
      </c>
      <c r="C12" t="s">
        <v>103</v>
      </c>
    </row>
    <row r="13" spans="1:9" x14ac:dyDescent="0.25">
      <c r="C13" t="s">
        <v>104</v>
      </c>
    </row>
    <row r="14" spans="1:9" x14ac:dyDescent="0.25">
      <c r="C14" t="s">
        <v>105</v>
      </c>
    </row>
    <row r="15" spans="1:9" x14ac:dyDescent="0.25">
      <c r="C15" t="s">
        <v>106</v>
      </c>
    </row>
    <row r="16" spans="1:9" x14ac:dyDescent="0.25">
      <c r="A16" s="3">
        <v>43376</v>
      </c>
      <c r="C16" t="s">
        <v>112</v>
      </c>
    </row>
    <row r="17" spans="1:3" x14ac:dyDescent="0.25">
      <c r="A17" s="3">
        <v>43546</v>
      </c>
      <c r="B17" s="2">
        <v>1000</v>
      </c>
      <c r="C17" t="s">
        <v>230</v>
      </c>
    </row>
    <row r="18" spans="1:3" s="19" customFormat="1" x14ac:dyDescent="0.25">
      <c r="A18" s="21"/>
      <c r="B18" s="20"/>
      <c r="C18" s="18" t="s">
        <v>231</v>
      </c>
    </row>
    <row r="19" spans="1:3" s="15" customFormat="1" x14ac:dyDescent="0.25">
      <c r="A19" s="13"/>
      <c r="B19" s="12"/>
      <c r="C19" s="14" t="s">
        <v>232</v>
      </c>
    </row>
    <row r="20" spans="1:3" x14ac:dyDescent="0.25">
      <c r="C20" t="s">
        <v>233</v>
      </c>
    </row>
    <row r="21" spans="1:3" x14ac:dyDescent="0.25">
      <c r="A21" s="3">
        <v>43598</v>
      </c>
      <c r="B21" s="2">
        <v>-1000</v>
      </c>
      <c r="C21" t="s">
        <v>308</v>
      </c>
    </row>
    <row r="22" spans="1:3" x14ac:dyDescent="0.25">
      <c r="A22" s="3">
        <v>43598</v>
      </c>
      <c r="B22" s="2">
        <v>935.15</v>
      </c>
      <c r="C22" t="s">
        <v>112</v>
      </c>
    </row>
    <row r="23" spans="1:3" x14ac:dyDescent="0.25">
      <c r="A23" s="3">
        <v>43557</v>
      </c>
      <c r="B23" s="2">
        <v>1255.19</v>
      </c>
      <c r="C23" t="s">
        <v>108</v>
      </c>
    </row>
    <row r="24" spans="1:3" x14ac:dyDescent="0.25">
      <c r="C24" t="s">
        <v>90</v>
      </c>
    </row>
    <row r="25" spans="1:3" x14ac:dyDescent="0.25">
      <c r="C25" t="s">
        <v>251</v>
      </c>
    </row>
    <row r="26" spans="1:3" x14ac:dyDescent="0.25">
      <c r="A26" s="3">
        <v>43592</v>
      </c>
      <c r="B26" s="2">
        <v>1615.76</v>
      </c>
      <c r="C26" t="s">
        <v>295</v>
      </c>
    </row>
    <row r="27" spans="1:3" x14ac:dyDescent="0.25">
      <c r="C27" t="s">
        <v>296</v>
      </c>
    </row>
    <row r="28" spans="1:3" x14ac:dyDescent="0.25">
      <c r="C28" t="s">
        <v>297</v>
      </c>
    </row>
    <row r="29" spans="1:3" x14ac:dyDescent="0.25">
      <c r="C29" t="s">
        <v>298</v>
      </c>
    </row>
    <row r="30" spans="1:3" x14ac:dyDescent="0.25">
      <c r="A30" s="3">
        <v>43616</v>
      </c>
      <c r="B30" s="2">
        <v>-1615.76</v>
      </c>
      <c r="C30" t="s">
        <v>311</v>
      </c>
    </row>
    <row r="31" spans="1:3" x14ac:dyDescent="0.25">
      <c r="A31" s="3">
        <v>43616</v>
      </c>
      <c r="B31" s="2">
        <v>1491.04</v>
      </c>
      <c r="C31" t="s">
        <v>112</v>
      </c>
    </row>
    <row r="32" spans="1:3" x14ac:dyDescent="0.25">
      <c r="A32" s="3">
        <v>43616</v>
      </c>
      <c r="B32" s="2">
        <v>618.62</v>
      </c>
      <c r="C32" t="s">
        <v>312</v>
      </c>
    </row>
    <row r="33" spans="3:3" x14ac:dyDescent="0.25">
      <c r="C33" t="s">
        <v>313</v>
      </c>
    </row>
    <row r="34" spans="3:3" x14ac:dyDescent="0.25">
      <c r="C34" t="s">
        <v>314</v>
      </c>
    </row>
    <row r="35" spans="3:3" x14ac:dyDescent="0.25">
      <c r="C35" t="s">
        <v>315</v>
      </c>
    </row>
    <row r="36" spans="3:3" x14ac:dyDescent="0.25">
      <c r="C36" t="s">
        <v>327</v>
      </c>
    </row>
    <row r="51" spans="3:3" x14ac:dyDescent="0.25">
      <c r="C51" s="3"/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>
    <tabColor theme="1"/>
  </sheetPr>
  <dimension ref="A1:G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7" x14ac:dyDescent="0.25">
      <c r="A1" s="7" t="s">
        <v>26</v>
      </c>
      <c r="C1" t="str">
        <f>'Total Orgs'!A1</f>
        <v>Budget 2018-19</v>
      </c>
    </row>
    <row r="3" spans="1:7" x14ac:dyDescent="0.25">
      <c r="A3" s="4" t="s">
        <v>20</v>
      </c>
    </row>
    <row r="5" spans="1:7" x14ac:dyDescent="0.25">
      <c r="A5" s="3" t="s">
        <v>27</v>
      </c>
      <c r="B5" s="2">
        <f>'Total Orgs'!B22</f>
        <v>1850</v>
      </c>
    </row>
    <row r="6" spans="1:7" x14ac:dyDescent="0.25">
      <c r="A6" s="3" t="s">
        <v>2</v>
      </c>
    </row>
    <row r="7" spans="1:7" ht="15.75" customHeight="1" x14ac:dyDescent="0.25">
      <c r="A7" s="3" t="s">
        <v>55</v>
      </c>
      <c r="D7" s="65"/>
      <c r="E7" s="65"/>
      <c r="F7" s="65"/>
      <c r="G7" s="65"/>
    </row>
    <row r="8" spans="1:7" x14ac:dyDescent="0.25">
      <c r="A8" s="3" t="s">
        <v>3</v>
      </c>
      <c r="B8" s="2">
        <f>SUM(B12:B124)</f>
        <v>982.46</v>
      </c>
      <c r="D8" s="65"/>
      <c r="E8" s="65"/>
      <c r="F8" s="65"/>
      <c r="G8" s="65"/>
    </row>
    <row r="9" spans="1:7" x14ac:dyDescent="0.25">
      <c r="A9" s="3" t="s">
        <v>28</v>
      </c>
      <c r="B9" s="2">
        <f>B5+B6-B8</f>
        <v>867.54</v>
      </c>
      <c r="D9" s="65"/>
      <c r="E9" s="65"/>
      <c r="F9" s="65"/>
      <c r="G9" s="65"/>
    </row>
    <row r="10" spans="1:7" x14ac:dyDescent="0.25">
      <c r="D10" s="65"/>
      <c r="E10" s="65"/>
      <c r="F10" s="65"/>
      <c r="G10" s="65"/>
    </row>
    <row r="11" spans="1:7" s="1" customFormat="1" x14ac:dyDescent="0.25">
      <c r="A11" s="5" t="s">
        <v>29</v>
      </c>
      <c r="B11" s="6" t="s">
        <v>30</v>
      </c>
      <c r="C11" s="1" t="s">
        <v>31</v>
      </c>
      <c r="D11" s="65"/>
      <c r="E11" s="65"/>
      <c r="F11" s="65"/>
      <c r="G11" s="65"/>
    </row>
    <row r="12" spans="1:7" s="15" customFormat="1" x14ac:dyDescent="0.25">
      <c r="A12" s="13">
        <v>43579</v>
      </c>
      <c r="B12" s="12">
        <v>1233.21</v>
      </c>
      <c r="C12" s="14" t="s">
        <v>277</v>
      </c>
      <c r="D12" s="65"/>
      <c r="E12" s="65"/>
      <c r="F12" s="65"/>
      <c r="G12" s="65"/>
    </row>
    <row r="13" spans="1:7" x14ac:dyDescent="0.25">
      <c r="C13" s="16" t="s">
        <v>278</v>
      </c>
      <c r="D13" s="65"/>
      <c r="E13" s="65"/>
      <c r="F13" s="65"/>
      <c r="G13" s="65"/>
    </row>
    <row r="14" spans="1:7" x14ac:dyDescent="0.25">
      <c r="C14" t="s">
        <v>279</v>
      </c>
      <c r="D14" s="65"/>
      <c r="E14" s="65"/>
      <c r="F14" s="65"/>
      <c r="G14" s="65"/>
    </row>
    <row r="15" spans="1:7" x14ac:dyDescent="0.25">
      <c r="C15" t="s">
        <v>280</v>
      </c>
    </row>
    <row r="16" spans="1:7" x14ac:dyDescent="0.25">
      <c r="A16" s="3">
        <v>43593</v>
      </c>
      <c r="B16" s="2">
        <v>-1233.21</v>
      </c>
      <c r="C16" t="s">
        <v>300</v>
      </c>
    </row>
    <row r="17" spans="1:3" x14ac:dyDescent="0.25">
      <c r="A17" s="3">
        <v>43593</v>
      </c>
      <c r="B17" s="2">
        <v>982.46</v>
      </c>
      <c r="C17" t="s">
        <v>301</v>
      </c>
    </row>
    <row r="30" spans="1:3" x14ac:dyDescent="0.25">
      <c r="C30" s="16"/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375" style="3" customWidth="1"/>
    <col min="3" max="3" width="36.125" customWidth="1"/>
  </cols>
  <sheetData>
    <row r="1" spans="1:3" x14ac:dyDescent="0.25">
      <c r="A1" s="7" t="s">
        <v>26</v>
      </c>
      <c r="B1" s="2"/>
    </row>
    <row r="2" spans="1:3" x14ac:dyDescent="0.25">
      <c r="B2" s="2"/>
    </row>
    <row r="3" spans="1:3" x14ac:dyDescent="0.25">
      <c r="A3" s="4" t="s">
        <v>169</v>
      </c>
      <c r="B3" s="2"/>
    </row>
    <row r="4" spans="1:3" x14ac:dyDescent="0.25">
      <c r="B4" s="2"/>
    </row>
    <row r="5" spans="1:3" x14ac:dyDescent="0.25">
      <c r="A5" s="3" t="s">
        <v>27</v>
      </c>
      <c r="B5" s="2">
        <f>'Total Orgs'!B23</f>
        <v>1500</v>
      </c>
    </row>
    <row r="6" spans="1:3" x14ac:dyDescent="0.25">
      <c r="A6" s="3" t="s">
        <v>2</v>
      </c>
      <c r="B6" s="2"/>
    </row>
    <row r="7" spans="1:3" x14ac:dyDescent="0.25">
      <c r="A7" s="3" t="s">
        <v>55</v>
      </c>
      <c r="B7" s="2"/>
    </row>
    <row r="8" spans="1:3" x14ac:dyDescent="0.25">
      <c r="A8" s="3" t="s">
        <v>3</v>
      </c>
      <c r="B8" s="2">
        <f>SUM(B12:B121)</f>
        <v>1500</v>
      </c>
    </row>
    <row r="9" spans="1:3" x14ac:dyDescent="0.25">
      <c r="A9" s="3" t="s">
        <v>28</v>
      </c>
      <c r="B9" s="2">
        <f>B5+B6-B7-B8</f>
        <v>0</v>
      </c>
    </row>
    <row r="10" spans="1:3" x14ac:dyDescent="0.25">
      <c r="B10" s="2"/>
    </row>
    <row r="11" spans="1:3" x14ac:dyDescent="0.25">
      <c r="A11" s="5" t="s">
        <v>29</v>
      </c>
      <c r="B11" s="6" t="s">
        <v>30</v>
      </c>
      <c r="C11" s="1" t="s">
        <v>31</v>
      </c>
    </row>
    <row r="12" spans="1:3" s="15" customFormat="1" x14ac:dyDescent="0.25">
      <c r="A12" s="13">
        <v>43591</v>
      </c>
      <c r="B12" s="15">
        <v>1500</v>
      </c>
      <c r="C12" s="14" t="s">
        <v>292</v>
      </c>
    </row>
    <row r="13" spans="1:3" x14ac:dyDescent="0.25">
      <c r="C13" t="s">
        <v>90</v>
      </c>
    </row>
    <row r="14" spans="1:3" x14ac:dyDescent="0.25">
      <c r="C14" t="s">
        <v>293</v>
      </c>
    </row>
    <row r="15" spans="1:3" s="15" customFormat="1" x14ac:dyDescent="0.25">
      <c r="A15" s="13"/>
      <c r="C15" s="14"/>
    </row>
    <row r="18" spans="1:3" s="15" customFormat="1" x14ac:dyDescent="0.25">
      <c r="A18" s="13"/>
      <c r="C18" s="14"/>
    </row>
  </sheetData>
  <hyperlinks>
    <hyperlink ref="A1" location="'Total Orgs'!A1" display="Total Organizations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tabColor theme="1"/>
  </sheetPr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21</v>
      </c>
    </row>
    <row r="5" spans="1:3" x14ac:dyDescent="0.25">
      <c r="A5" s="3" t="s">
        <v>27</v>
      </c>
      <c r="B5" s="2">
        <f>'Total Orgs'!B24</f>
        <v>4490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SUM(B12:B123)</f>
        <v>4490</v>
      </c>
    </row>
    <row r="9" spans="1:3" x14ac:dyDescent="0.25">
      <c r="A9" s="3" t="s">
        <v>28</v>
      </c>
      <c r="B9" s="2">
        <f>B5+B6-B8</f>
        <v>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s="15" customFormat="1" x14ac:dyDescent="0.25">
      <c r="A12" s="13">
        <v>43356</v>
      </c>
      <c r="B12" s="12">
        <v>2993</v>
      </c>
      <c r="C12" s="14" t="s">
        <v>99</v>
      </c>
    </row>
    <row r="13" spans="1:3" x14ac:dyDescent="0.25">
      <c r="C13" t="s">
        <v>100</v>
      </c>
    </row>
    <row r="14" spans="1:3" x14ac:dyDescent="0.25">
      <c r="C14" t="s">
        <v>101</v>
      </c>
    </row>
    <row r="15" spans="1:3" x14ac:dyDescent="0.25">
      <c r="C15" t="s">
        <v>102</v>
      </c>
    </row>
    <row r="16" spans="1:3" x14ac:dyDescent="0.25">
      <c r="C16" t="s">
        <v>107</v>
      </c>
    </row>
    <row r="17" spans="1:3" s="15" customFormat="1" x14ac:dyDescent="0.25">
      <c r="A17" s="13">
        <v>43528</v>
      </c>
      <c r="B17" s="12">
        <v>1497</v>
      </c>
      <c r="C17" s="14" t="s">
        <v>219</v>
      </c>
    </row>
    <row r="18" spans="1:3" x14ac:dyDescent="0.25">
      <c r="C18" t="s">
        <v>220</v>
      </c>
    </row>
    <row r="19" spans="1:3" x14ac:dyDescent="0.25">
      <c r="C19" t="s">
        <v>101</v>
      </c>
    </row>
    <row r="20" spans="1:3" s="14" customFormat="1" x14ac:dyDescent="0.25">
      <c r="A20" s="23"/>
      <c r="B20" s="24"/>
      <c r="C20" s="14" t="s">
        <v>221</v>
      </c>
    </row>
    <row r="21" spans="1:3" x14ac:dyDescent="0.25">
      <c r="C21" t="s">
        <v>271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tabColor rgb="FFC00000"/>
  </sheetPr>
  <dimension ref="A1:M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  <col min="7" max="7" width="1.75" customWidth="1"/>
  </cols>
  <sheetData>
    <row r="1" spans="1:13" x14ac:dyDescent="0.25">
      <c r="A1" s="7" t="s">
        <v>26</v>
      </c>
      <c r="C1" t="str">
        <f>'Total Orgs'!A1</f>
        <v>Budget 2018-19</v>
      </c>
      <c r="E1" s="73" t="s">
        <v>70</v>
      </c>
      <c r="F1" s="74"/>
      <c r="G1" s="55"/>
      <c r="H1" s="56" t="s">
        <v>71</v>
      </c>
      <c r="I1" s="57" t="s">
        <v>125</v>
      </c>
      <c r="J1" s="57"/>
      <c r="K1" s="57"/>
      <c r="L1" s="57"/>
      <c r="M1" s="58"/>
    </row>
    <row r="2" spans="1:13" x14ac:dyDescent="0.25">
      <c r="E2" s="75">
        <v>43396</v>
      </c>
      <c r="F2" s="76"/>
      <c r="G2" s="59"/>
      <c r="H2" s="60" t="s">
        <v>72</v>
      </c>
      <c r="I2" s="61" t="s">
        <v>73</v>
      </c>
      <c r="J2" s="61"/>
      <c r="K2" s="61"/>
      <c r="L2" s="61"/>
      <c r="M2" s="62"/>
    </row>
    <row r="3" spans="1:13" x14ac:dyDescent="0.25">
      <c r="A3" s="4" t="s">
        <v>34</v>
      </c>
    </row>
    <row r="5" spans="1:13" x14ac:dyDescent="0.25">
      <c r="A5" s="3" t="s">
        <v>27</v>
      </c>
      <c r="B5" s="2">
        <f>'Total Orgs'!B25</f>
        <v>7400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55</v>
      </c>
    </row>
    <row r="8" spans="1:13" x14ac:dyDescent="0.25">
      <c r="A8" s="3" t="s">
        <v>3</v>
      </c>
      <c r="B8" s="2">
        <f>SUM(B12:B125)</f>
        <v>4411.54</v>
      </c>
    </row>
    <row r="9" spans="1:13" x14ac:dyDescent="0.25">
      <c r="A9" s="3" t="s">
        <v>28</v>
      </c>
      <c r="B9" s="2">
        <f>B5+B6-B8</f>
        <v>2988.46</v>
      </c>
    </row>
    <row r="11" spans="1:13" s="1" customFormat="1" x14ac:dyDescent="0.25">
      <c r="A11" s="5" t="s">
        <v>29</v>
      </c>
      <c r="B11" s="6" t="s">
        <v>30</v>
      </c>
      <c r="C11" s="1" t="s">
        <v>31</v>
      </c>
    </row>
    <row r="12" spans="1:13" x14ac:dyDescent="0.25">
      <c r="A12" s="3">
        <v>43396</v>
      </c>
      <c r="B12" s="2">
        <v>1050</v>
      </c>
      <c r="C12" t="s">
        <v>123</v>
      </c>
    </row>
    <row r="13" spans="1:13" x14ac:dyDescent="0.25">
      <c r="C13" t="s">
        <v>124</v>
      </c>
    </row>
    <row r="14" spans="1:13" x14ac:dyDescent="0.25">
      <c r="A14" s="3">
        <v>43396</v>
      </c>
      <c r="B14" s="2">
        <v>3882.84</v>
      </c>
      <c r="C14" t="s">
        <v>126</v>
      </c>
    </row>
    <row r="15" spans="1:13" x14ac:dyDescent="0.25">
      <c r="C15" t="s">
        <v>127</v>
      </c>
    </row>
    <row r="16" spans="1:13" x14ac:dyDescent="0.25">
      <c r="C16" t="s">
        <v>128</v>
      </c>
    </row>
    <row r="17" spans="1:3" x14ac:dyDescent="0.25">
      <c r="C17" t="s">
        <v>129</v>
      </c>
    </row>
    <row r="18" spans="1:3" x14ac:dyDescent="0.25">
      <c r="A18" s="3">
        <v>43433</v>
      </c>
      <c r="B18" s="2">
        <v>-3882.84</v>
      </c>
      <c r="C18" t="s">
        <v>157</v>
      </c>
    </row>
    <row r="19" spans="1:3" x14ac:dyDescent="0.25">
      <c r="A19" s="3">
        <v>43433</v>
      </c>
      <c r="B19" s="2">
        <v>3361.54</v>
      </c>
      <c r="C19" t="s">
        <v>112</v>
      </c>
    </row>
    <row r="31" spans="1:3" s="14" customFormat="1" x14ac:dyDescent="0.25">
      <c r="A31" s="23"/>
      <c r="B31" s="24"/>
      <c r="C31"/>
    </row>
  </sheetData>
  <mergeCells count="2">
    <mergeCell ref="E1:F1"/>
    <mergeCell ref="E2:F2"/>
  </mergeCells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1"/>
  </sheetPr>
  <dimension ref="A1:C36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32.375" customWidth="1"/>
  </cols>
  <sheetData>
    <row r="1" spans="1:3" x14ac:dyDescent="0.25">
      <c r="A1" s="7" t="s">
        <v>26</v>
      </c>
      <c r="B1" s="2"/>
      <c r="C1" t="str">
        <f>'Total Orgs'!A1</f>
        <v>Budget 2018-19</v>
      </c>
    </row>
    <row r="2" spans="1:3" x14ac:dyDescent="0.25">
      <c r="A2" s="3"/>
      <c r="B2" s="2"/>
    </row>
    <row r="3" spans="1:3" x14ac:dyDescent="0.25">
      <c r="A3" s="4" t="s">
        <v>67</v>
      </c>
      <c r="B3" s="2"/>
    </row>
    <row r="4" spans="1:3" x14ac:dyDescent="0.25">
      <c r="A4" s="3"/>
      <c r="B4" s="2"/>
    </row>
    <row r="5" spans="1:3" x14ac:dyDescent="0.25">
      <c r="A5" s="3" t="s">
        <v>27</v>
      </c>
      <c r="B5" s="2">
        <f>'Total Orgs'!B26</f>
        <v>600</v>
      </c>
    </row>
    <row r="6" spans="1:3" x14ac:dyDescent="0.25">
      <c r="A6" s="3" t="s">
        <v>2</v>
      </c>
      <c r="B6" s="2"/>
    </row>
    <row r="7" spans="1:3" s="15" customFormat="1" ht="94.5" x14ac:dyDescent="0.25">
      <c r="A7" s="13" t="s">
        <v>55</v>
      </c>
      <c r="B7" s="12">
        <v>600</v>
      </c>
      <c r="C7" s="14" t="s">
        <v>218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28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46"/>
    </row>
    <row r="13" spans="1:3" x14ac:dyDescent="0.25">
      <c r="A13" s="46"/>
    </row>
    <row r="14" spans="1:3" x14ac:dyDescent="0.25">
      <c r="A14" s="46"/>
    </row>
    <row r="15" spans="1:3" x14ac:dyDescent="0.25">
      <c r="A15" s="46"/>
    </row>
    <row r="16" spans="1:3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</sheetData>
  <hyperlinks>
    <hyperlink ref="A1" location="'Total Orgs'!A1" display="Total Organizations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>
    <tabColor rgb="FFC00000"/>
  </sheetPr>
  <dimension ref="A1:L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12" x14ac:dyDescent="0.25">
      <c r="A1" s="7" t="s">
        <v>26</v>
      </c>
      <c r="C1" t="str">
        <f>'Total Orgs'!A1</f>
        <v>Budget 2018-19</v>
      </c>
      <c r="E1" s="73" t="s">
        <v>70</v>
      </c>
      <c r="F1" s="74"/>
      <c r="G1" s="55"/>
      <c r="H1" s="56" t="s">
        <v>71</v>
      </c>
      <c r="I1" s="57" t="s">
        <v>74</v>
      </c>
      <c r="J1" s="57"/>
      <c r="K1" s="57"/>
      <c r="L1" s="57"/>
    </row>
    <row r="2" spans="1:12" x14ac:dyDescent="0.25">
      <c r="E2" s="75">
        <v>43152</v>
      </c>
      <c r="F2" s="76"/>
      <c r="G2" s="59"/>
      <c r="H2" s="60" t="s">
        <v>72</v>
      </c>
      <c r="I2" s="61" t="s">
        <v>75</v>
      </c>
      <c r="J2" s="61"/>
      <c r="K2" s="61"/>
      <c r="L2" s="61"/>
    </row>
    <row r="3" spans="1:12" x14ac:dyDescent="0.25">
      <c r="A3" s="4" t="s">
        <v>32</v>
      </c>
    </row>
    <row r="5" spans="1:12" x14ac:dyDescent="0.25">
      <c r="A5" s="3" t="s">
        <v>27</v>
      </c>
      <c r="B5" s="2">
        <f>'Total Orgs'!B27</f>
        <v>2800</v>
      </c>
    </row>
    <row r="6" spans="1:12" x14ac:dyDescent="0.25">
      <c r="A6" s="3" t="s">
        <v>2</v>
      </c>
    </row>
    <row r="7" spans="1:12" x14ac:dyDescent="0.25">
      <c r="A7" s="3" t="s">
        <v>55</v>
      </c>
    </row>
    <row r="8" spans="1:12" x14ac:dyDescent="0.25">
      <c r="A8" s="3" t="s">
        <v>3</v>
      </c>
      <c r="B8" s="2">
        <f>SUM(B12:B121)</f>
        <v>1437.1599999999999</v>
      </c>
    </row>
    <row r="9" spans="1:12" x14ac:dyDescent="0.25">
      <c r="A9" s="3" t="s">
        <v>28</v>
      </c>
      <c r="B9" s="2">
        <f>SUM(B5+B6-B8)</f>
        <v>1362.8400000000001</v>
      </c>
    </row>
    <row r="11" spans="1:12" s="1" customFormat="1" x14ac:dyDescent="0.25">
      <c r="A11" s="5" t="s">
        <v>29</v>
      </c>
      <c r="B11" s="6" t="s">
        <v>30</v>
      </c>
      <c r="C11" s="1" t="s">
        <v>31</v>
      </c>
    </row>
    <row r="12" spans="1:12" x14ac:dyDescent="0.25">
      <c r="A12" s="3">
        <v>43559</v>
      </c>
      <c r="B12" s="2">
        <v>486</v>
      </c>
      <c r="C12" t="s">
        <v>252</v>
      </c>
    </row>
    <row r="13" spans="1:12" x14ac:dyDescent="0.25">
      <c r="C13" t="s">
        <v>90</v>
      </c>
    </row>
    <row r="14" spans="1:12" x14ac:dyDescent="0.25">
      <c r="C14" t="s">
        <v>253</v>
      </c>
    </row>
    <row r="15" spans="1:12" x14ac:dyDescent="0.25">
      <c r="A15" s="3">
        <v>43566</v>
      </c>
      <c r="B15" s="2">
        <v>201.16</v>
      </c>
      <c r="C15" t="s">
        <v>265</v>
      </c>
    </row>
    <row r="16" spans="1:12" s="15" customFormat="1" x14ac:dyDescent="0.25">
      <c r="A16" s="13"/>
      <c r="B16" s="12"/>
      <c r="C16" s="14" t="s">
        <v>90</v>
      </c>
    </row>
    <row r="17" spans="1:3" x14ac:dyDescent="0.25">
      <c r="C17" t="s">
        <v>266</v>
      </c>
    </row>
    <row r="18" spans="1:3" x14ac:dyDescent="0.25">
      <c r="A18" s="3">
        <v>43601</v>
      </c>
      <c r="B18" s="2">
        <v>750</v>
      </c>
      <c r="C18" t="s">
        <v>113</v>
      </c>
    </row>
    <row r="19" spans="1:3" x14ac:dyDescent="0.25">
      <c r="C19" t="s">
        <v>90</v>
      </c>
    </row>
    <row r="20" spans="1:3" x14ac:dyDescent="0.25">
      <c r="C20" t="s">
        <v>309</v>
      </c>
    </row>
  </sheetData>
  <mergeCells count="2">
    <mergeCell ref="E1:F1"/>
    <mergeCell ref="E2:F2"/>
  </mergeCells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theme="1"/>
  </sheetPr>
  <dimension ref="A1:C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22</v>
      </c>
    </row>
    <row r="5" spans="1:3" x14ac:dyDescent="0.25">
      <c r="A5" s="3" t="s">
        <v>27</v>
      </c>
      <c r="B5" s="2">
        <f>'Total Orgs'!B28</f>
        <v>2600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SUM(B12:B122)</f>
        <v>2170.8200000000002</v>
      </c>
    </row>
    <row r="9" spans="1:3" x14ac:dyDescent="0.25">
      <c r="A9" s="3" t="s">
        <v>28</v>
      </c>
      <c r="B9" s="2">
        <f>SUM(B5+B6-B8)</f>
        <v>429.17999999999984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43397</v>
      </c>
      <c r="B12" s="2">
        <v>199.02</v>
      </c>
      <c r="C12" t="s">
        <v>132</v>
      </c>
    </row>
    <row r="13" spans="1:3" x14ac:dyDescent="0.25">
      <c r="C13" t="s">
        <v>90</v>
      </c>
    </row>
    <row r="14" spans="1:3" x14ac:dyDescent="0.25">
      <c r="C14" t="s">
        <v>133</v>
      </c>
    </row>
    <row r="15" spans="1:3" x14ac:dyDescent="0.25">
      <c r="A15" s="3">
        <v>43448</v>
      </c>
      <c r="B15" s="2">
        <v>800</v>
      </c>
      <c r="C15" t="s">
        <v>159</v>
      </c>
    </row>
    <row r="16" spans="1:3" x14ac:dyDescent="0.25">
      <c r="C16" t="s">
        <v>160</v>
      </c>
    </row>
    <row r="17" spans="1:3" x14ac:dyDescent="0.25">
      <c r="C17" t="s">
        <v>161</v>
      </c>
    </row>
    <row r="18" spans="1:3" x14ac:dyDescent="0.25">
      <c r="C18" t="s">
        <v>162</v>
      </c>
    </row>
    <row r="19" spans="1:3" x14ac:dyDescent="0.25">
      <c r="A19" s="3">
        <v>43510</v>
      </c>
      <c r="C19" t="s">
        <v>112</v>
      </c>
    </row>
    <row r="20" spans="1:3" x14ac:dyDescent="0.25">
      <c r="A20" s="3">
        <v>43552</v>
      </c>
      <c r="B20" s="2">
        <v>370.2</v>
      </c>
      <c r="C20" t="s">
        <v>208</v>
      </c>
    </row>
    <row r="21" spans="1:3" x14ac:dyDescent="0.25">
      <c r="C21" t="s">
        <v>90</v>
      </c>
    </row>
    <row r="22" spans="1:3" x14ac:dyDescent="0.25">
      <c r="C22" t="s">
        <v>244</v>
      </c>
    </row>
    <row r="23" spans="1:3" x14ac:dyDescent="0.25">
      <c r="A23" s="3">
        <v>43552</v>
      </c>
      <c r="B23" s="2">
        <v>443.6</v>
      </c>
      <c r="C23" t="s">
        <v>245</v>
      </c>
    </row>
    <row r="24" spans="1:3" x14ac:dyDescent="0.25">
      <c r="C24" t="s">
        <v>90</v>
      </c>
    </row>
    <row r="25" spans="1:3" x14ac:dyDescent="0.25">
      <c r="C25" t="s">
        <v>246</v>
      </c>
    </row>
    <row r="26" spans="1:3" x14ac:dyDescent="0.25">
      <c r="A26" s="3">
        <v>43553</v>
      </c>
      <c r="B26" s="2">
        <v>310</v>
      </c>
      <c r="C26" t="s">
        <v>247</v>
      </c>
    </row>
    <row r="27" spans="1:3" x14ac:dyDescent="0.25">
      <c r="C27" t="s">
        <v>90</v>
      </c>
    </row>
    <row r="28" spans="1:3" x14ac:dyDescent="0.25">
      <c r="C28" t="s">
        <v>248</v>
      </c>
    </row>
    <row r="29" spans="1:3" x14ac:dyDescent="0.25">
      <c r="A29" s="3">
        <v>43595</v>
      </c>
      <c r="B29" s="2">
        <v>48</v>
      </c>
      <c r="C29" t="s">
        <v>306</v>
      </c>
    </row>
    <row r="30" spans="1:3" x14ac:dyDescent="0.25">
      <c r="C30" t="s">
        <v>90</v>
      </c>
    </row>
    <row r="31" spans="1:3" x14ac:dyDescent="0.25">
      <c r="C31" t="s">
        <v>307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  <pageSetup orientation="portrait" horizontalDpi="4294967292" vertic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C00000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59</v>
      </c>
    </row>
    <row r="5" spans="1:3" x14ac:dyDescent="0.25">
      <c r="A5" s="3" t="s">
        <v>27</v>
      </c>
      <c r="B5" s="2">
        <f>'Total Orgs'!B29</f>
        <v>1200</v>
      </c>
    </row>
    <row r="6" spans="1:3" x14ac:dyDescent="0.25">
      <c r="A6" s="3" t="s">
        <v>2</v>
      </c>
    </row>
    <row r="7" spans="1:3" x14ac:dyDescent="0.25">
      <c r="A7" s="3" t="s">
        <v>55</v>
      </c>
      <c r="B7" s="2">
        <v>0</v>
      </c>
    </row>
    <row r="8" spans="1:3" x14ac:dyDescent="0.25">
      <c r="A8" s="3" t="s">
        <v>3</v>
      </c>
      <c r="B8" s="2">
        <f>SUM(B12:B121)</f>
        <v>1200</v>
      </c>
    </row>
    <row r="9" spans="1:3" x14ac:dyDescent="0.25">
      <c r="A9" s="3" t="s">
        <v>28</v>
      </c>
      <c r="B9" s="2">
        <f>B5+B6-B7-B8</f>
        <v>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43381</v>
      </c>
      <c r="B12" s="2">
        <v>200</v>
      </c>
      <c r="C12" t="s">
        <v>115</v>
      </c>
    </row>
    <row r="13" spans="1:3" x14ac:dyDescent="0.25">
      <c r="C13" t="s">
        <v>90</v>
      </c>
    </row>
    <row r="14" spans="1:3" x14ac:dyDescent="0.25">
      <c r="C14" t="s">
        <v>130</v>
      </c>
    </row>
    <row r="15" spans="1:3" x14ac:dyDescent="0.25">
      <c r="C15" t="s">
        <v>131</v>
      </c>
    </row>
    <row r="16" spans="1:3" x14ac:dyDescent="0.25">
      <c r="A16" s="3">
        <v>43495</v>
      </c>
      <c r="B16" s="2">
        <v>300</v>
      </c>
      <c r="C16" t="s">
        <v>178</v>
      </c>
    </row>
    <row r="17" spans="1:3" x14ac:dyDescent="0.25">
      <c r="C17" t="s">
        <v>179</v>
      </c>
    </row>
    <row r="18" spans="1:3" x14ac:dyDescent="0.25">
      <c r="C18" t="s">
        <v>180</v>
      </c>
    </row>
    <row r="19" spans="1:3" x14ac:dyDescent="0.25">
      <c r="C19" t="s">
        <v>181</v>
      </c>
    </row>
    <row r="20" spans="1:3" x14ac:dyDescent="0.25">
      <c r="A20" s="3">
        <v>43524</v>
      </c>
      <c r="B20" s="2">
        <v>-300</v>
      </c>
      <c r="C20" t="s">
        <v>210</v>
      </c>
    </row>
    <row r="21" spans="1:3" x14ac:dyDescent="0.25">
      <c r="A21" s="3">
        <v>43524</v>
      </c>
      <c r="B21" s="2">
        <v>207</v>
      </c>
      <c r="C21" t="s">
        <v>112</v>
      </c>
    </row>
    <row r="22" spans="1:3" x14ac:dyDescent="0.25">
      <c r="A22" s="3">
        <v>43524</v>
      </c>
      <c r="B22" s="2">
        <v>793</v>
      </c>
      <c r="C22" t="s">
        <v>211</v>
      </c>
    </row>
    <row r="23" spans="1:3" x14ac:dyDescent="0.25">
      <c r="C23" t="s">
        <v>212</v>
      </c>
    </row>
    <row r="24" spans="1:3" x14ac:dyDescent="0.25">
      <c r="C24" t="s">
        <v>101</v>
      </c>
    </row>
    <row r="25" spans="1:3" x14ac:dyDescent="0.25">
      <c r="C25" t="s">
        <v>213</v>
      </c>
    </row>
    <row r="26" spans="1:3" x14ac:dyDescent="0.25">
      <c r="A26" s="3">
        <v>43549</v>
      </c>
      <c r="C26" t="s">
        <v>112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82</v>
      </c>
    </row>
    <row r="5" spans="1:3" x14ac:dyDescent="0.25">
      <c r="A5" s="3" t="s">
        <v>27</v>
      </c>
      <c r="B5" s="2">
        <f>'Total Orgs'!B30</f>
        <v>1000</v>
      </c>
    </row>
    <row r="6" spans="1:3" x14ac:dyDescent="0.25">
      <c r="A6" s="3" t="s">
        <v>2</v>
      </c>
    </row>
    <row r="7" spans="1:3" s="15" customFormat="1" x14ac:dyDescent="0.25">
      <c r="A7" s="13" t="s">
        <v>55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28</v>
      </c>
      <c r="B9" s="2">
        <f>SUM(B5+B6+B7-B8)</f>
        <v>1000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33</v>
      </c>
    </row>
    <row r="5" spans="1:3" x14ac:dyDescent="0.25">
      <c r="A5" s="3" t="s">
        <v>27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2791.67</v>
      </c>
    </row>
    <row r="8" spans="1:3" x14ac:dyDescent="0.25">
      <c r="A8" s="3" t="s">
        <v>28</v>
      </c>
      <c r="B8" s="2">
        <f>SUM(B5+B6-B7)</f>
        <v>-2791.67</v>
      </c>
    </row>
    <row r="10" spans="1:3" s="1" customFormat="1" x14ac:dyDescent="0.25">
      <c r="A10" s="5" t="s">
        <v>29</v>
      </c>
      <c r="B10" s="6" t="s">
        <v>30</v>
      </c>
      <c r="C10" s="1" t="s">
        <v>31</v>
      </c>
    </row>
    <row r="11" spans="1:3" x14ac:dyDescent="0.25">
      <c r="A11" s="3">
        <v>43546</v>
      </c>
      <c r="C11" s="9" t="s">
        <v>240</v>
      </c>
    </row>
    <row r="12" spans="1:3" x14ac:dyDescent="0.25">
      <c r="C12" t="s">
        <v>241</v>
      </c>
    </row>
    <row r="13" spans="1:3" x14ac:dyDescent="0.25">
      <c r="B13" s="2">
        <v>2791.67</v>
      </c>
      <c r="C13" t="s">
        <v>318</v>
      </c>
    </row>
    <row r="15" spans="1:3" x14ac:dyDescent="0.25">
      <c r="C15" s="48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4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69</v>
      </c>
    </row>
    <row r="5" spans="1:3" x14ac:dyDescent="0.25">
      <c r="A5" s="3" t="s">
        <v>27</v>
      </c>
      <c r="B5" s="2">
        <f>'Total Orgs'!B5</f>
        <v>750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SUM(B12:B125)</f>
        <v>836.55</v>
      </c>
    </row>
    <row r="9" spans="1:3" x14ac:dyDescent="0.25">
      <c r="A9" s="3" t="s">
        <v>28</v>
      </c>
      <c r="B9" s="2">
        <f>B5+B6-B8</f>
        <v>-86.549999999999955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43375</v>
      </c>
      <c r="B12" s="2">
        <v>191.25</v>
      </c>
      <c r="C12" t="s">
        <v>108</v>
      </c>
    </row>
    <row r="13" spans="1:3" x14ac:dyDescent="0.25">
      <c r="C13" t="s">
        <v>90</v>
      </c>
    </row>
    <row r="14" spans="1:3" x14ac:dyDescent="0.25">
      <c r="C14" t="s">
        <v>109</v>
      </c>
    </row>
    <row r="15" spans="1:3" x14ac:dyDescent="0.25">
      <c r="A15" s="3">
        <v>43404</v>
      </c>
      <c r="B15" s="2">
        <v>5</v>
      </c>
      <c r="C15" t="s">
        <v>87</v>
      </c>
    </row>
    <row r="16" spans="1:3" x14ac:dyDescent="0.25">
      <c r="C16" t="s">
        <v>134</v>
      </c>
    </row>
    <row r="17" spans="1:3" x14ac:dyDescent="0.25">
      <c r="A17" s="3">
        <v>43476</v>
      </c>
      <c r="B17" s="2">
        <v>308.60000000000002</v>
      </c>
      <c r="C17" t="s">
        <v>170</v>
      </c>
    </row>
    <row r="18" spans="1:3" s="19" customFormat="1" x14ac:dyDescent="0.25">
      <c r="A18" s="21"/>
      <c r="B18" s="20"/>
      <c r="C18" s="18" t="s">
        <v>90</v>
      </c>
    </row>
    <row r="19" spans="1:3" s="15" customFormat="1" x14ac:dyDescent="0.25">
      <c r="A19" s="13"/>
      <c r="B19" s="12"/>
      <c r="C19" s="14" t="s">
        <v>171</v>
      </c>
    </row>
    <row r="20" spans="1:3" x14ac:dyDescent="0.25">
      <c r="A20" s="3">
        <v>43479</v>
      </c>
      <c r="B20" s="2">
        <v>331.7</v>
      </c>
      <c r="C20" t="s">
        <v>172</v>
      </c>
    </row>
    <row r="21" spans="1:3" x14ac:dyDescent="0.25">
      <c r="C21" t="s">
        <v>90</v>
      </c>
    </row>
    <row r="22" spans="1:3" x14ac:dyDescent="0.25">
      <c r="C22" t="s">
        <v>173</v>
      </c>
    </row>
    <row r="49" spans="3:3" x14ac:dyDescent="0.25">
      <c r="C49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2</v>
      </c>
    </row>
    <row r="5" spans="1:3" x14ac:dyDescent="0.25">
      <c r="A5" s="3" t="s">
        <v>27</v>
      </c>
      <c r="B5" s="2">
        <f>'Total Orgs'!B32</f>
        <v>-495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705</v>
      </c>
    </row>
    <row r="8" spans="1:3" x14ac:dyDescent="0.25">
      <c r="A8" s="3" t="s">
        <v>28</v>
      </c>
      <c r="B8" s="2">
        <f>SUM(B5+B6-B7)</f>
        <v>-1200</v>
      </c>
    </row>
    <row r="10" spans="1:3" s="1" customFormat="1" x14ac:dyDescent="0.25">
      <c r="A10" s="5" t="s">
        <v>29</v>
      </c>
      <c r="B10" s="6" t="s">
        <v>30</v>
      </c>
      <c r="C10" s="1" t="s">
        <v>31</v>
      </c>
    </row>
    <row r="11" spans="1:3" x14ac:dyDescent="0.25">
      <c r="A11" s="3">
        <v>43546</v>
      </c>
      <c r="B11" s="2">
        <v>500</v>
      </c>
      <c r="C11" s="9" t="s">
        <v>238</v>
      </c>
    </row>
    <row r="12" spans="1:3" x14ac:dyDescent="0.25">
      <c r="C12" t="s">
        <v>239</v>
      </c>
    </row>
    <row r="13" spans="1:3" x14ac:dyDescent="0.25">
      <c r="A13" s="3">
        <v>43557</v>
      </c>
      <c r="B13" s="2">
        <v>0</v>
      </c>
      <c r="C13" s="9" t="s">
        <v>263</v>
      </c>
    </row>
    <row r="14" spans="1:3" x14ac:dyDescent="0.25">
      <c r="C14" t="s">
        <v>250</v>
      </c>
    </row>
    <row r="15" spans="1:3" x14ac:dyDescent="0.25">
      <c r="A15" s="3">
        <v>43564</v>
      </c>
      <c r="B15" s="2">
        <v>205</v>
      </c>
      <c r="C15" s="9" t="s">
        <v>263</v>
      </c>
    </row>
    <row r="16" spans="1:3" x14ac:dyDescent="0.25">
      <c r="C16" t="s">
        <v>250</v>
      </c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C6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10</v>
      </c>
    </row>
    <row r="5" spans="1:3" x14ac:dyDescent="0.25">
      <c r="A5" s="3" t="s">
        <v>27</v>
      </c>
      <c r="B5" s="2">
        <f>'Total Orgs'!B6</f>
        <v>11000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11061.47</v>
      </c>
    </row>
    <row r="9" spans="1:3" x14ac:dyDescent="0.25">
      <c r="A9" s="3" t="s">
        <v>28</v>
      </c>
      <c r="B9" s="2">
        <f>B5+B6-B8</f>
        <v>-61.469999999999345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43376</v>
      </c>
      <c r="B12" s="2">
        <v>881.8</v>
      </c>
      <c r="C12" t="s">
        <v>110</v>
      </c>
    </row>
    <row r="13" spans="1:3" x14ac:dyDescent="0.25">
      <c r="C13" t="s">
        <v>90</v>
      </c>
    </row>
    <row r="14" spans="1:3" x14ac:dyDescent="0.25">
      <c r="C14" t="s">
        <v>111</v>
      </c>
    </row>
    <row r="15" spans="1:3" x14ac:dyDescent="0.25">
      <c r="A15" s="3">
        <v>43377</v>
      </c>
      <c r="B15" s="2">
        <v>1299.5</v>
      </c>
      <c r="C15" t="s">
        <v>113</v>
      </c>
    </row>
    <row r="16" spans="1:3" x14ac:dyDescent="0.25">
      <c r="C16" t="s">
        <v>90</v>
      </c>
    </row>
    <row r="17" spans="1:3" x14ac:dyDescent="0.25">
      <c r="C17" t="s">
        <v>114</v>
      </c>
    </row>
    <row r="18" spans="1:3" x14ac:dyDescent="0.25">
      <c r="A18" s="3">
        <v>43381</v>
      </c>
      <c r="B18" s="2">
        <v>500.6</v>
      </c>
      <c r="C18" t="s">
        <v>116</v>
      </c>
    </row>
    <row r="19" spans="1:3" x14ac:dyDescent="0.25">
      <c r="C19" t="s">
        <v>90</v>
      </c>
    </row>
    <row r="20" spans="1:3" x14ac:dyDescent="0.25">
      <c r="C20" t="s">
        <v>117</v>
      </c>
    </row>
    <row r="21" spans="1:3" x14ac:dyDescent="0.25">
      <c r="A21" s="3">
        <v>43388</v>
      </c>
      <c r="B21" s="2">
        <v>550.6</v>
      </c>
      <c r="C21" t="s">
        <v>120</v>
      </c>
    </row>
    <row r="22" spans="1:3" x14ac:dyDescent="0.25">
      <c r="C22" t="s">
        <v>90</v>
      </c>
    </row>
    <row r="23" spans="1:3" x14ac:dyDescent="0.25">
      <c r="C23" t="s">
        <v>121</v>
      </c>
    </row>
    <row r="24" spans="1:3" x14ac:dyDescent="0.25">
      <c r="A24" s="3">
        <v>43497</v>
      </c>
      <c r="B24" s="2">
        <v>482</v>
      </c>
      <c r="C24" t="s">
        <v>184</v>
      </c>
    </row>
    <row r="25" spans="1:3" x14ac:dyDescent="0.25">
      <c r="C25" t="s">
        <v>90</v>
      </c>
    </row>
    <row r="26" spans="1:3" x14ac:dyDescent="0.25">
      <c r="C26" t="s">
        <v>185</v>
      </c>
    </row>
    <row r="27" spans="1:3" x14ac:dyDescent="0.25">
      <c r="A27" s="3">
        <v>43497</v>
      </c>
      <c r="B27" s="2">
        <v>496</v>
      </c>
      <c r="C27" t="s">
        <v>186</v>
      </c>
    </row>
    <row r="28" spans="1:3" x14ac:dyDescent="0.25">
      <c r="C28" t="s">
        <v>90</v>
      </c>
    </row>
    <row r="29" spans="1:3" x14ac:dyDescent="0.25">
      <c r="C29" t="s">
        <v>187</v>
      </c>
    </row>
    <row r="30" spans="1:3" x14ac:dyDescent="0.25">
      <c r="A30" s="3">
        <v>43500</v>
      </c>
      <c r="B30" s="2">
        <v>610</v>
      </c>
      <c r="C30" t="s">
        <v>188</v>
      </c>
    </row>
    <row r="31" spans="1:3" x14ac:dyDescent="0.25">
      <c r="C31" t="s">
        <v>90</v>
      </c>
    </row>
    <row r="32" spans="1:3" x14ac:dyDescent="0.25">
      <c r="C32" t="s">
        <v>189</v>
      </c>
    </row>
    <row r="33" spans="1:3" x14ac:dyDescent="0.25">
      <c r="A33" s="3">
        <v>43502</v>
      </c>
      <c r="B33" s="2">
        <v>862.68</v>
      </c>
      <c r="C33" t="s">
        <v>190</v>
      </c>
    </row>
    <row r="34" spans="1:3" x14ac:dyDescent="0.25">
      <c r="C34" t="s">
        <v>90</v>
      </c>
    </row>
    <row r="35" spans="1:3" x14ac:dyDescent="0.25">
      <c r="C35" t="s">
        <v>191</v>
      </c>
    </row>
    <row r="36" spans="1:3" x14ac:dyDescent="0.25">
      <c r="A36" s="3">
        <v>43518</v>
      </c>
      <c r="B36" s="2">
        <v>997</v>
      </c>
      <c r="C36" t="s">
        <v>198</v>
      </c>
    </row>
    <row r="37" spans="1:3" x14ac:dyDescent="0.25">
      <c r="C37" t="s">
        <v>90</v>
      </c>
    </row>
    <row r="38" spans="1:3" x14ac:dyDescent="0.25">
      <c r="C38" t="s">
        <v>199</v>
      </c>
    </row>
    <row r="39" spans="1:3" x14ac:dyDescent="0.25">
      <c r="A39" s="3">
        <v>43525</v>
      </c>
      <c r="B39" s="2">
        <v>722</v>
      </c>
      <c r="C39" t="s">
        <v>216</v>
      </c>
    </row>
    <row r="40" spans="1:3" x14ac:dyDescent="0.25">
      <c r="C40" t="s">
        <v>90</v>
      </c>
    </row>
    <row r="41" spans="1:3" x14ac:dyDescent="0.25">
      <c r="C41" t="s">
        <v>217</v>
      </c>
    </row>
    <row r="42" spans="1:3" x14ac:dyDescent="0.25">
      <c r="A42" s="3">
        <v>43530</v>
      </c>
      <c r="B42" s="2">
        <v>857.4</v>
      </c>
      <c r="C42" t="s">
        <v>222</v>
      </c>
    </row>
    <row r="43" spans="1:3" x14ac:dyDescent="0.25">
      <c r="C43" t="s">
        <v>90</v>
      </c>
    </row>
    <row r="44" spans="1:3" x14ac:dyDescent="0.25">
      <c r="C44" t="s">
        <v>223</v>
      </c>
    </row>
    <row r="45" spans="1:3" x14ac:dyDescent="0.25">
      <c r="A45" s="3">
        <v>43560</v>
      </c>
      <c r="B45" s="2">
        <v>722</v>
      </c>
      <c r="C45" t="s">
        <v>258</v>
      </c>
    </row>
    <row r="46" spans="1:3" x14ac:dyDescent="0.25">
      <c r="C46" t="s">
        <v>90</v>
      </c>
    </row>
    <row r="47" spans="1:3" x14ac:dyDescent="0.25">
      <c r="C47" t="s">
        <v>259</v>
      </c>
    </row>
    <row r="48" spans="1:3" x14ac:dyDescent="0.25">
      <c r="A48" s="3">
        <v>43563</v>
      </c>
      <c r="B48" s="2">
        <v>201.16</v>
      </c>
      <c r="C48" t="s">
        <v>260</v>
      </c>
    </row>
    <row r="49" spans="1:3" x14ac:dyDescent="0.25">
      <c r="C49" t="s">
        <v>90</v>
      </c>
    </row>
    <row r="50" spans="1:3" x14ac:dyDescent="0.25">
      <c r="C50" t="s">
        <v>261</v>
      </c>
    </row>
    <row r="51" spans="1:3" s="15" customFormat="1" x14ac:dyDescent="0.25">
      <c r="A51" s="13">
        <v>43563</v>
      </c>
      <c r="B51" s="12">
        <v>-201.16</v>
      </c>
      <c r="C51" s="14" t="s">
        <v>262</v>
      </c>
    </row>
    <row r="52" spans="1:3" x14ac:dyDescent="0.25">
      <c r="A52" s="3">
        <v>43567</v>
      </c>
      <c r="B52" s="2">
        <v>366.06</v>
      </c>
      <c r="C52" t="s">
        <v>272</v>
      </c>
    </row>
    <row r="53" spans="1:3" x14ac:dyDescent="0.25">
      <c r="C53" t="s">
        <v>90</v>
      </c>
    </row>
    <row r="54" spans="1:3" x14ac:dyDescent="0.25">
      <c r="C54" t="s">
        <v>273</v>
      </c>
    </row>
    <row r="55" spans="1:3" x14ac:dyDescent="0.25">
      <c r="A55" s="3">
        <v>43573</v>
      </c>
      <c r="B55" s="2">
        <v>441</v>
      </c>
      <c r="C55" t="s">
        <v>275</v>
      </c>
    </row>
    <row r="56" spans="1:3" x14ac:dyDescent="0.25">
      <c r="C56" t="s">
        <v>90</v>
      </c>
    </row>
    <row r="57" spans="1:3" x14ac:dyDescent="0.25">
      <c r="C57" t="s">
        <v>276</v>
      </c>
    </row>
    <row r="58" spans="1:3" x14ac:dyDescent="0.25">
      <c r="A58" s="3">
        <v>43579</v>
      </c>
      <c r="B58" s="2">
        <v>9</v>
      </c>
      <c r="C58" t="s">
        <v>281</v>
      </c>
    </row>
    <row r="59" spans="1:3" x14ac:dyDescent="0.25">
      <c r="A59" s="3">
        <v>43592</v>
      </c>
      <c r="B59" s="2">
        <v>446.7</v>
      </c>
      <c r="C59" t="s">
        <v>294</v>
      </c>
    </row>
    <row r="60" spans="1:3" x14ac:dyDescent="0.25">
      <c r="C60" t="s">
        <v>90</v>
      </c>
    </row>
    <row r="61" spans="1:3" x14ac:dyDescent="0.25">
      <c r="C61" t="s">
        <v>303</v>
      </c>
    </row>
    <row r="62" spans="1:3" x14ac:dyDescent="0.25">
      <c r="A62" s="3">
        <v>43594</v>
      </c>
      <c r="B62" s="2">
        <v>36.83</v>
      </c>
      <c r="C62" t="s">
        <v>304</v>
      </c>
    </row>
    <row r="63" spans="1:3" x14ac:dyDescent="0.25">
      <c r="C63" t="s">
        <v>90</v>
      </c>
    </row>
    <row r="64" spans="1:3" x14ac:dyDescent="0.25">
      <c r="C64" t="s">
        <v>305</v>
      </c>
    </row>
    <row r="65" spans="1:3" x14ac:dyDescent="0.25">
      <c r="A65" s="3">
        <v>43598</v>
      </c>
      <c r="B65" s="2">
        <v>780.3</v>
      </c>
      <c r="C65" t="s">
        <v>87</v>
      </c>
    </row>
    <row r="66" spans="1:3" x14ac:dyDescent="0.25">
      <c r="C66" t="s">
        <v>134</v>
      </c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00000"/>
  </sheetPr>
  <dimension ref="A1:C5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8</v>
      </c>
    </row>
    <row r="5" spans="1:3" x14ac:dyDescent="0.25">
      <c r="A5" s="3" t="s">
        <v>27</v>
      </c>
      <c r="B5" s="2">
        <f>'Total Orgs'!B7</f>
        <v>4895</v>
      </c>
    </row>
    <row r="6" spans="1:3" x14ac:dyDescent="0.25">
      <c r="A6" s="3" t="s">
        <v>2</v>
      </c>
      <c r="B6" s="2">
        <v>205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SUM(B12:B122)</f>
        <v>5099.3899999999994</v>
      </c>
    </row>
    <row r="9" spans="1:3" x14ac:dyDescent="0.25">
      <c r="A9" s="3" t="s">
        <v>28</v>
      </c>
      <c r="B9" s="2">
        <f>B5+B6-B8</f>
        <v>0.61000000000058208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43423</v>
      </c>
      <c r="B12" s="2">
        <v>201.16</v>
      </c>
      <c r="C12" t="s">
        <v>137</v>
      </c>
    </row>
    <row r="13" spans="1:3" x14ac:dyDescent="0.25">
      <c r="C13" t="s">
        <v>90</v>
      </c>
    </row>
    <row r="14" spans="1:3" x14ac:dyDescent="0.25">
      <c r="C14" t="s">
        <v>138</v>
      </c>
    </row>
    <row r="15" spans="1:3" x14ac:dyDescent="0.25">
      <c r="A15" s="3">
        <v>43423</v>
      </c>
      <c r="B15" s="2">
        <v>284.39999999999998</v>
      </c>
      <c r="C15" t="s">
        <v>139</v>
      </c>
    </row>
    <row r="16" spans="1:3" x14ac:dyDescent="0.25">
      <c r="C16" t="s">
        <v>90</v>
      </c>
    </row>
    <row r="17" spans="1:3" x14ac:dyDescent="0.25">
      <c r="C17" t="s">
        <v>140</v>
      </c>
    </row>
    <row r="18" spans="1:3" x14ac:dyDescent="0.25">
      <c r="A18" s="3">
        <v>43423</v>
      </c>
      <c r="B18" s="2">
        <v>201.16</v>
      </c>
      <c r="C18" t="s">
        <v>141</v>
      </c>
    </row>
    <row r="19" spans="1:3" x14ac:dyDescent="0.25">
      <c r="C19" t="s">
        <v>90</v>
      </c>
    </row>
    <row r="20" spans="1:3" x14ac:dyDescent="0.25">
      <c r="C20" t="s">
        <v>142</v>
      </c>
    </row>
    <row r="21" spans="1:3" x14ac:dyDescent="0.25">
      <c r="A21" s="3">
        <v>43423</v>
      </c>
      <c r="B21" s="2">
        <v>201.16</v>
      </c>
      <c r="C21" t="s">
        <v>143</v>
      </c>
    </row>
    <row r="22" spans="1:3" x14ac:dyDescent="0.25">
      <c r="C22" t="s">
        <v>90</v>
      </c>
    </row>
    <row r="23" spans="1:3" x14ac:dyDescent="0.25">
      <c r="C23" t="s">
        <v>144</v>
      </c>
    </row>
    <row r="24" spans="1:3" x14ac:dyDescent="0.25">
      <c r="A24" s="3">
        <v>43423</v>
      </c>
      <c r="B24" s="2">
        <v>584.79999999999995</v>
      </c>
      <c r="C24" t="s">
        <v>145</v>
      </c>
    </row>
    <row r="25" spans="1:3" x14ac:dyDescent="0.25">
      <c r="C25" t="s">
        <v>90</v>
      </c>
    </row>
    <row r="26" spans="1:3" x14ac:dyDescent="0.25">
      <c r="C26" t="s">
        <v>146</v>
      </c>
    </row>
    <row r="27" spans="1:3" x14ac:dyDescent="0.25">
      <c r="A27" s="3">
        <v>43423</v>
      </c>
      <c r="B27" s="2">
        <v>611.6</v>
      </c>
      <c r="C27" t="s">
        <v>147</v>
      </c>
    </row>
    <row r="28" spans="1:3" x14ac:dyDescent="0.25">
      <c r="C28" t="s">
        <v>90</v>
      </c>
    </row>
    <row r="29" spans="1:3" x14ac:dyDescent="0.25">
      <c r="C29" t="s">
        <v>148</v>
      </c>
    </row>
    <row r="30" spans="1:3" x14ac:dyDescent="0.25">
      <c r="A30" s="3">
        <v>43423</v>
      </c>
      <c r="B30" s="2">
        <v>283.95999999999998</v>
      </c>
      <c r="C30" t="s">
        <v>149</v>
      </c>
    </row>
    <row r="31" spans="1:3" x14ac:dyDescent="0.25">
      <c r="C31" t="s">
        <v>90</v>
      </c>
    </row>
    <row r="32" spans="1:3" x14ac:dyDescent="0.25">
      <c r="C32" t="s">
        <v>150</v>
      </c>
    </row>
    <row r="33" spans="1:3" x14ac:dyDescent="0.25">
      <c r="A33" s="3">
        <v>43423</v>
      </c>
      <c r="B33" s="2">
        <v>404.46</v>
      </c>
      <c r="C33" t="s">
        <v>151</v>
      </c>
    </row>
    <row r="34" spans="1:3" x14ac:dyDescent="0.25">
      <c r="C34" t="s">
        <v>90</v>
      </c>
    </row>
    <row r="35" spans="1:3" x14ac:dyDescent="0.25">
      <c r="C35" t="s">
        <v>152</v>
      </c>
    </row>
    <row r="36" spans="1:3" x14ac:dyDescent="0.25">
      <c r="A36" s="3">
        <v>43423</v>
      </c>
      <c r="B36" s="2">
        <v>310</v>
      </c>
      <c r="C36" t="s">
        <v>153</v>
      </c>
    </row>
    <row r="37" spans="1:3" ht="15.75" customHeight="1" x14ac:dyDescent="0.25">
      <c r="C37" t="s">
        <v>90</v>
      </c>
    </row>
    <row r="38" spans="1:3" x14ac:dyDescent="0.25">
      <c r="C38" t="s">
        <v>154</v>
      </c>
    </row>
    <row r="39" spans="1:3" x14ac:dyDescent="0.25">
      <c r="A39" s="3">
        <v>43423</v>
      </c>
      <c r="B39" s="2">
        <v>571.6</v>
      </c>
      <c r="C39" t="s">
        <v>155</v>
      </c>
    </row>
    <row r="40" spans="1:3" x14ac:dyDescent="0.25">
      <c r="C40" t="s">
        <v>90</v>
      </c>
    </row>
    <row r="41" spans="1:3" x14ac:dyDescent="0.25">
      <c r="C41" t="s">
        <v>156</v>
      </c>
    </row>
    <row r="42" spans="1:3" x14ac:dyDescent="0.25">
      <c r="A42" s="3">
        <v>43439</v>
      </c>
      <c r="B42" s="2">
        <v>-201.16</v>
      </c>
      <c r="C42" t="s">
        <v>158</v>
      </c>
    </row>
    <row r="43" spans="1:3" x14ac:dyDescent="0.25">
      <c r="A43" s="3">
        <v>43454</v>
      </c>
      <c r="B43" s="2">
        <v>175.15</v>
      </c>
      <c r="C43" t="s">
        <v>163</v>
      </c>
    </row>
    <row r="44" spans="1:3" x14ac:dyDescent="0.25">
      <c r="C44" t="s">
        <v>90</v>
      </c>
    </row>
    <row r="45" spans="1:3" x14ac:dyDescent="0.25">
      <c r="C45" t="s">
        <v>164</v>
      </c>
    </row>
    <row r="46" spans="1:3" x14ac:dyDescent="0.25">
      <c r="A46" s="3">
        <v>43474</v>
      </c>
      <c r="B46" s="2">
        <v>254</v>
      </c>
      <c r="C46" t="s">
        <v>167</v>
      </c>
    </row>
    <row r="47" spans="1:3" x14ac:dyDescent="0.25">
      <c r="C47" t="s">
        <v>90</v>
      </c>
    </row>
    <row r="48" spans="1:3" x14ac:dyDescent="0.25">
      <c r="C48" t="s">
        <v>168</v>
      </c>
    </row>
    <row r="49" spans="1:3" x14ac:dyDescent="0.25">
      <c r="A49" s="3">
        <v>43510</v>
      </c>
      <c r="B49" s="2">
        <v>201.16</v>
      </c>
      <c r="C49" t="s">
        <v>192</v>
      </c>
    </row>
    <row r="50" spans="1:3" x14ac:dyDescent="0.25">
      <c r="C50" t="s">
        <v>90</v>
      </c>
    </row>
    <row r="51" spans="1:3" x14ac:dyDescent="0.25">
      <c r="C51" t="s">
        <v>193</v>
      </c>
    </row>
    <row r="52" spans="1:3" x14ac:dyDescent="0.25">
      <c r="A52" s="3">
        <v>43557</v>
      </c>
      <c r="C52" t="s">
        <v>249</v>
      </c>
    </row>
    <row r="53" spans="1:3" s="15" customFormat="1" x14ac:dyDescent="0.25">
      <c r="A53" s="13">
        <v>43559</v>
      </c>
      <c r="B53" s="12">
        <v>714.2</v>
      </c>
      <c r="C53" s="14" t="s">
        <v>254</v>
      </c>
    </row>
    <row r="54" spans="1:3" x14ac:dyDescent="0.25">
      <c r="C54" t="s">
        <v>90</v>
      </c>
    </row>
    <row r="55" spans="1:3" x14ac:dyDescent="0.25">
      <c r="C55" t="s">
        <v>255</v>
      </c>
    </row>
    <row r="56" spans="1:3" x14ac:dyDescent="0.25">
      <c r="A56" s="3">
        <v>43560</v>
      </c>
      <c r="B56" s="2">
        <v>301.74</v>
      </c>
      <c r="C56" t="s">
        <v>256</v>
      </c>
    </row>
    <row r="57" spans="1:3" x14ac:dyDescent="0.25">
      <c r="C57" t="s">
        <v>90</v>
      </c>
    </row>
    <row r="58" spans="1:3" x14ac:dyDescent="0.25">
      <c r="C58" t="s">
        <v>257</v>
      </c>
    </row>
    <row r="59" spans="1:3" x14ac:dyDescent="0.25">
      <c r="A59" s="3">
        <v>43564</v>
      </c>
      <c r="C59" t="s">
        <v>264</v>
      </c>
    </row>
  </sheetData>
  <hyperlinks>
    <hyperlink ref="A1" location="'Total Orgs'!A1" display="Total Organizations" xr:uid="{00000000-0004-0000-0400-000000000000}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11</v>
      </c>
    </row>
    <row r="5" spans="1:3" x14ac:dyDescent="0.25">
      <c r="A5" s="3" t="s">
        <v>27</v>
      </c>
      <c r="B5" s="2">
        <f>'Total Orgs'!B8</f>
        <v>600</v>
      </c>
    </row>
    <row r="6" spans="1:3" x14ac:dyDescent="0.25">
      <c r="A6" s="3" t="s">
        <v>2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SUM(B12:B121)</f>
        <v>150</v>
      </c>
    </row>
    <row r="9" spans="1:3" x14ac:dyDescent="0.25">
      <c r="A9" s="3" t="s">
        <v>28</v>
      </c>
      <c r="B9" s="2">
        <f>B5+B6-B8</f>
        <v>450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s="15" customFormat="1" x14ac:dyDescent="0.25">
      <c r="A12" s="13">
        <v>43348</v>
      </c>
      <c r="B12" s="12">
        <v>150</v>
      </c>
      <c r="C12" s="14" t="s">
        <v>87</v>
      </c>
    </row>
    <row r="13" spans="1:3" x14ac:dyDescent="0.25">
      <c r="C13" t="s">
        <v>88</v>
      </c>
    </row>
    <row r="14" spans="1:3" x14ac:dyDescent="0.25">
      <c r="C14" t="s">
        <v>89</v>
      </c>
    </row>
  </sheetData>
  <hyperlinks>
    <hyperlink ref="A1" location="'Total Orgs'!A1" display="Total Organizations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26</v>
      </c>
      <c r="B1" s="2"/>
      <c r="C1" t="str">
        <f>'Total Orgs'!A1</f>
        <v>Budget 2018-19</v>
      </c>
    </row>
    <row r="2" spans="1:3" x14ac:dyDescent="0.25">
      <c r="A2" s="3"/>
      <c r="B2" s="2"/>
    </row>
    <row r="3" spans="1:3" x14ac:dyDescent="0.25">
      <c r="A3" s="4" t="s">
        <v>37</v>
      </c>
      <c r="B3" s="2"/>
    </row>
    <row r="4" spans="1:3" x14ac:dyDescent="0.25">
      <c r="A4" s="3"/>
      <c r="B4" s="2"/>
    </row>
    <row r="5" spans="1:3" x14ac:dyDescent="0.25">
      <c r="A5" s="3" t="s">
        <v>27</v>
      </c>
      <c r="B5" s="2">
        <f>'Total Orgs'!B9</f>
        <v>2050</v>
      </c>
    </row>
    <row r="6" spans="1:3" x14ac:dyDescent="0.25">
      <c r="A6" s="3" t="s">
        <v>2</v>
      </c>
      <c r="B6" s="2"/>
    </row>
    <row r="7" spans="1:3" x14ac:dyDescent="0.25">
      <c r="A7" s="3" t="s">
        <v>55</v>
      </c>
      <c r="B7" s="2"/>
    </row>
    <row r="8" spans="1:3" x14ac:dyDescent="0.25">
      <c r="A8" s="3" t="s">
        <v>3</v>
      </c>
      <c r="B8" s="2">
        <f>SUM(B12:B123)</f>
        <v>2002.9</v>
      </c>
    </row>
    <row r="9" spans="1:3" x14ac:dyDescent="0.25">
      <c r="A9" s="3" t="s">
        <v>28</v>
      </c>
      <c r="B9" s="2">
        <f>B5+B6-B8</f>
        <v>47.099999999999909</v>
      </c>
    </row>
    <row r="10" spans="1:3" x14ac:dyDescent="0.25">
      <c r="A10" s="3"/>
      <c r="B10" s="2"/>
    </row>
    <row r="11" spans="1:3" x14ac:dyDescent="0.25">
      <c r="A11" s="5" t="s">
        <v>29</v>
      </c>
      <c r="B11" s="6" t="s">
        <v>30</v>
      </c>
      <c r="C11" s="1" t="s">
        <v>31</v>
      </c>
    </row>
    <row r="12" spans="1:3" s="15" customFormat="1" ht="31.5" x14ac:dyDescent="0.25">
      <c r="A12" s="13">
        <v>43521</v>
      </c>
      <c r="B12" s="15">
        <v>500</v>
      </c>
      <c r="C12" s="14" t="s">
        <v>200</v>
      </c>
    </row>
    <row r="13" spans="1:3" x14ac:dyDescent="0.25">
      <c r="C13" t="s">
        <v>90</v>
      </c>
    </row>
    <row r="14" spans="1:3" x14ac:dyDescent="0.25">
      <c r="C14" t="s">
        <v>201</v>
      </c>
    </row>
    <row r="15" spans="1:3" s="15" customFormat="1" ht="31.5" x14ac:dyDescent="0.25">
      <c r="A15" s="13">
        <v>43521</v>
      </c>
      <c r="B15" s="15">
        <v>500</v>
      </c>
      <c r="C15" s="14" t="s">
        <v>202</v>
      </c>
    </row>
    <row r="16" spans="1:3" x14ac:dyDescent="0.25">
      <c r="C16" t="s">
        <v>90</v>
      </c>
    </row>
    <row r="17" spans="1:3" x14ac:dyDescent="0.25">
      <c r="A17" s="3"/>
      <c r="C17" t="s">
        <v>203</v>
      </c>
    </row>
    <row r="18" spans="1:3" x14ac:dyDescent="0.25">
      <c r="A18" s="40">
        <v>43521</v>
      </c>
      <c r="B18">
        <v>301.74</v>
      </c>
      <c r="C18" s="14" t="s">
        <v>204</v>
      </c>
    </row>
    <row r="19" spans="1:3" x14ac:dyDescent="0.25">
      <c r="A19" s="40"/>
      <c r="C19" t="s">
        <v>90</v>
      </c>
    </row>
    <row r="20" spans="1:3" x14ac:dyDescent="0.25">
      <c r="A20" s="40"/>
      <c r="C20" t="s">
        <v>205</v>
      </c>
    </row>
    <row r="21" spans="1:3" s="15" customFormat="1" x14ac:dyDescent="0.25">
      <c r="A21" s="41">
        <v>43521</v>
      </c>
      <c r="B21" s="15">
        <v>201.16</v>
      </c>
      <c r="C21" s="14" t="s">
        <v>206</v>
      </c>
    </row>
    <row r="22" spans="1:3" x14ac:dyDescent="0.25">
      <c r="A22" s="40"/>
      <c r="C22" t="s">
        <v>90</v>
      </c>
    </row>
    <row r="23" spans="1:3" x14ac:dyDescent="0.25">
      <c r="A23" s="40"/>
      <c r="C23" t="s">
        <v>207</v>
      </c>
    </row>
    <row r="24" spans="1:3" x14ac:dyDescent="0.25">
      <c r="A24" s="40">
        <v>43525</v>
      </c>
      <c r="B24">
        <v>500</v>
      </c>
      <c r="C24" t="s">
        <v>214</v>
      </c>
    </row>
    <row r="25" spans="1:3" x14ac:dyDescent="0.25">
      <c r="A25" s="40"/>
      <c r="C25" t="s">
        <v>90</v>
      </c>
    </row>
    <row r="26" spans="1:3" x14ac:dyDescent="0.25">
      <c r="A26" s="40"/>
      <c r="C26" t="s">
        <v>215</v>
      </c>
    </row>
    <row r="27" spans="1:3" x14ac:dyDescent="0.25">
      <c r="A27" s="40"/>
    </row>
    <row r="28" spans="1:3" x14ac:dyDescent="0.25">
      <c r="A28" s="40"/>
    </row>
    <row r="29" spans="1:3" x14ac:dyDescent="0.25">
      <c r="A29" s="40"/>
    </row>
    <row r="30" spans="1:3" x14ac:dyDescent="0.25">
      <c r="A30" s="40"/>
    </row>
    <row r="31" spans="1:3" x14ac:dyDescent="0.25">
      <c r="A31" s="40"/>
    </row>
    <row r="32" spans="1:3" x14ac:dyDescent="0.25">
      <c r="A32" s="40"/>
    </row>
  </sheetData>
  <hyperlinks>
    <hyperlink ref="A1" location="'Total Orgs'!A1" display="Total Organizations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26</v>
      </c>
      <c r="B1" s="2"/>
      <c r="C1" t="str">
        <f>'Total Orgs'!A1</f>
        <v>Budget 2018-19</v>
      </c>
    </row>
    <row r="2" spans="1:3" x14ac:dyDescent="0.25">
      <c r="A2" s="3"/>
      <c r="B2" s="2"/>
    </row>
    <row r="3" spans="1:3" x14ac:dyDescent="0.25">
      <c r="A3" s="4" t="s">
        <v>79</v>
      </c>
      <c r="B3" s="2"/>
    </row>
    <row r="4" spans="1:3" x14ac:dyDescent="0.25">
      <c r="A4" s="3"/>
      <c r="B4" s="2"/>
    </row>
    <row r="5" spans="1:3" x14ac:dyDescent="0.25">
      <c r="A5" s="3" t="s">
        <v>27</v>
      </c>
      <c r="B5" s="2">
        <f>'Total Orgs'!B10</f>
        <v>100</v>
      </c>
    </row>
    <row r="6" spans="1:3" x14ac:dyDescent="0.25">
      <c r="A6" s="3" t="s">
        <v>2</v>
      </c>
      <c r="B6" s="2"/>
    </row>
    <row r="7" spans="1:3" x14ac:dyDescent="0.25">
      <c r="A7" s="3" t="s">
        <v>55</v>
      </c>
      <c r="B7" s="2"/>
    </row>
    <row r="8" spans="1:3" x14ac:dyDescent="0.25">
      <c r="A8" s="3" t="s">
        <v>3</v>
      </c>
      <c r="B8" s="2">
        <f>SUM(B12:B123)</f>
        <v>100</v>
      </c>
    </row>
    <row r="9" spans="1:3" x14ac:dyDescent="0.25">
      <c r="A9" s="3" t="s">
        <v>28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43648</v>
      </c>
      <c r="B12">
        <v>100</v>
      </c>
      <c r="C12" t="s">
        <v>324</v>
      </c>
    </row>
    <row r="13" spans="1:3" x14ac:dyDescent="0.25">
      <c r="C13" t="s">
        <v>325</v>
      </c>
    </row>
    <row r="14" spans="1:3" x14ac:dyDescent="0.25">
      <c r="C14" t="s">
        <v>326</v>
      </c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C00000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26</v>
      </c>
      <c r="C1" t="str">
        <f>'Total Orgs'!A1</f>
        <v>Budget 2018-19</v>
      </c>
    </row>
    <row r="3" spans="1:3" x14ac:dyDescent="0.25">
      <c r="A3" s="4" t="s">
        <v>12</v>
      </c>
    </row>
    <row r="5" spans="1:3" x14ac:dyDescent="0.25">
      <c r="A5" s="3" t="s">
        <v>27</v>
      </c>
      <c r="B5" s="2">
        <f>'Total Orgs'!B11</f>
        <v>4500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55</v>
      </c>
    </row>
    <row r="8" spans="1:3" x14ac:dyDescent="0.25">
      <c r="A8" s="3" t="s">
        <v>3</v>
      </c>
      <c r="B8" s="2">
        <f>SUM(B12:B122)</f>
        <v>853.90000000000009</v>
      </c>
    </row>
    <row r="9" spans="1:3" x14ac:dyDescent="0.25">
      <c r="A9" s="3" t="s">
        <v>28</v>
      </c>
      <c r="B9" s="2">
        <f>B5+B6-B8</f>
        <v>3646.1</v>
      </c>
    </row>
    <row r="11" spans="1:3" s="1" customFormat="1" x14ac:dyDescent="0.25">
      <c r="A11" s="5" t="s">
        <v>29</v>
      </c>
      <c r="B11" s="6" t="s">
        <v>30</v>
      </c>
      <c r="C11" s="1" t="s">
        <v>31</v>
      </c>
    </row>
    <row r="12" spans="1:3" x14ac:dyDescent="0.25">
      <c r="A12" s="3">
        <v>43355</v>
      </c>
      <c r="B12" s="2">
        <v>350.3</v>
      </c>
      <c r="C12" t="s">
        <v>93</v>
      </c>
    </row>
    <row r="13" spans="1:3" x14ac:dyDescent="0.25">
      <c r="C13" t="s">
        <v>90</v>
      </c>
    </row>
    <row r="14" spans="1:3" x14ac:dyDescent="0.25">
      <c r="C14" t="s">
        <v>91</v>
      </c>
    </row>
    <row r="15" spans="1:3" x14ac:dyDescent="0.25">
      <c r="A15" s="3">
        <v>43355</v>
      </c>
      <c r="B15" s="2">
        <v>503.6</v>
      </c>
      <c r="C15" t="s">
        <v>92</v>
      </c>
    </row>
    <row r="16" spans="1:3" x14ac:dyDescent="0.25">
      <c r="C16" t="s">
        <v>90</v>
      </c>
    </row>
    <row r="17" spans="1:3" x14ac:dyDescent="0.25">
      <c r="C17" t="s">
        <v>94</v>
      </c>
    </row>
    <row r="18" spans="1:3" s="15" customFormat="1" x14ac:dyDescent="0.25">
      <c r="A18" s="13"/>
      <c r="B18" s="12"/>
      <c r="C18" s="14"/>
    </row>
    <row r="26" spans="1:3" s="15" customFormat="1" x14ac:dyDescent="0.25">
      <c r="A26" s="13"/>
      <c r="B26" s="12"/>
      <c r="C26" s="14"/>
    </row>
  </sheetData>
  <hyperlinks>
    <hyperlink ref="A1" location="'Total Orgs'!A1" display="Total Organizations" xr:uid="{00000000-0004-0000-0800-000000000000}"/>
  </hyperlink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Total Orgs</vt:lpstr>
      <vt:lpstr>AECGO</vt:lpstr>
      <vt:lpstr>ARMA</vt:lpstr>
      <vt:lpstr>TTUAB</vt:lpstr>
      <vt:lpstr>ANRS</vt:lpstr>
      <vt:lpstr>BGSA</vt:lpstr>
      <vt:lpstr>Cefiro</vt:lpstr>
      <vt:lpstr>CEGSA</vt:lpstr>
      <vt:lpstr>CGSO</vt:lpstr>
      <vt:lpstr>CPGSC</vt:lpstr>
      <vt:lpstr>EGSO</vt:lpstr>
      <vt:lpstr>FSS</vt:lpstr>
      <vt:lpstr>GCC</vt:lpstr>
      <vt:lpstr>GNO</vt:lpstr>
      <vt:lpstr>GOCPS</vt:lpstr>
      <vt:lpstr>HGSO</vt:lpstr>
      <vt:lpstr>HDFS-GSA</vt:lpstr>
      <vt:lpstr>HFES</vt:lpstr>
      <vt:lpstr>LESETAC</vt:lpstr>
      <vt:lpstr>MHSA</vt:lpstr>
      <vt:lpstr>PGSC</vt:lpstr>
      <vt:lpstr>RGA</vt:lpstr>
      <vt:lpstr>Red2Black</vt:lpstr>
      <vt:lpstr>STEM</vt:lpstr>
      <vt:lpstr>SA-TIEHH</vt:lpstr>
      <vt:lpstr>SCAMS</vt:lpstr>
      <vt:lpstr>TPC</vt:lpstr>
      <vt:lpstr>Zamo</vt:lpstr>
      <vt:lpstr>Misc</vt:lpstr>
      <vt:lpstr>Cont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2019-07-08T16:58:26Z</dcterms:modified>
</cp:coreProperties>
</file>