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sers\tedavis\Organizations\FY21\Funding Application Process FY21\"/>
    </mc:Choice>
  </mc:AlternateContent>
  <xr:revisionPtr revIDLastSave="0" documentId="13_ncr:1_{A3185A48-C172-40FB-ADBD-2F9FE47FDCC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unding Process Tracking" sheetId="1" r:id="rId1"/>
    <sheet name="Initial Allocation" sheetId="2" r:id="rId2"/>
    <sheet name="Table of Bill of Appropriation" sheetId="4" r:id="rId3"/>
  </sheets>
  <definedNames>
    <definedName name="_xlnm.Print_Area" localSheetId="0">'Funding Process Tracking'!$A$1:$Y$267</definedName>
    <definedName name="_xlnm.Print_Area" localSheetId="1">'Initial Allocation'!$A$1:$H$266</definedName>
    <definedName name="_xlnm.Print_Titles" localSheetId="0">'Funding Process Tracking'!$4:$4</definedName>
    <definedName name="_xlnm.Print_Titles" localSheetId="1">'Initial Allocation'!$2:$2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3" i="2" l="1"/>
  <c r="F19" i="2" l="1"/>
  <c r="H19" i="2" s="1"/>
  <c r="F129" i="2" l="1"/>
  <c r="H129" i="2" s="1"/>
  <c r="F140" i="2"/>
  <c r="H140" i="2" s="1"/>
  <c r="H143" i="2"/>
  <c r="H144" i="2"/>
  <c r="F194" i="2"/>
  <c r="H194" i="2" s="1"/>
  <c r="H208" i="2"/>
  <c r="F208" i="2"/>
  <c r="F220" i="2"/>
  <c r="H220" i="2" s="1"/>
  <c r="F225" i="2"/>
  <c r="H225" i="2" s="1"/>
  <c r="C224" i="2"/>
  <c r="B194" i="2"/>
  <c r="B193" i="2"/>
  <c r="F192" i="2"/>
  <c r="H192" i="2" s="1"/>
  <c r="F184" i="2"/>
  <c r="H184" i="2" s="1"/>
  <c r="F175" i="2"/>
  <c r="H175" i="2" s="1"/>
  <c r="F174" i="2"/>
  <c r="H174" i="2" s="1"/>
  <c r="F144" i="2"/>
  <c r="F143" i="2"/>
  <c r="F119" i="2"/>
  <c r="H119" i="2" s="1"/>
  <c r="F100" i="2"/>
  <c r="H100" i="2" s="1"/>
  <c r="F86" i="2"/>
  <c r="H86" i="2"/>
  <c r="F81" i="2"/>
  <c r="H81" i="2" s="1"/>
  <c r="F72" i="2"/>
  <c r="H72" i="2" s="1"/>
  <c r="F60" i="2"/>
  <c r="H60" i="2" s="1"/>
  <c r="F57" i="2"/>
  <c r="H57" i="2" s="1"/>
  <c r="F55" i="2"/>
  <c r="H55" i="2" s="1"/>
  <c r="F11" i="2"/>
  <c r="H11" i="2" s="1"/>
  <c r="C180" i="2"/>
  <c r="C7" i="2" l="1"/>
  <c r="C221" i="4"/>
  <c r="C216" i="4"/>
  <c r="C208" i="4"/>
  <c r="C204" i="4"/>
  <c r="C203" i="4"/>
  <c r="C190" i="4"/>
  <c r="C188" i="4"/>
  <c r="C180" i="4"/>
  <c r="C174" i="4"/>
  <c r="C173" i="4"/>
  <c r="C171" i="4"/>
  <c r="C170" i="4"/>
  <c r="C149" i="4"/>
  <c r="C140" i="4"/>
  <c r="C139" i="4"/>
  <c r="C136" i="4"/>
  <c r="C125" i="4"/>
  <c r="C115" i="4"/>
  <c r="C96" i="4"/>
  <c r="C82" i="4"/>
  <c r="C77" i="4"/>
  <c r="C68" i="4"/>
  <c r="C65" i="4"/>
  <c r="C56" i="4"/>
  <c r="C53" i="4"/>
  <c r="C51" i="4"/>
  <c r="C46" i="4"/>
  <c r="C34" i="4"/>
  <c r="C30" i="4"/>
  <c r="C15" i="4"/>
  <c r="C7" i="4"/>
  <c r="C225" i="2" l="1"/>
  <c r="C220" i="2"/>
  <c r="C212" i="2"/>
  <c r="C208" i="2"/>
  <c r="C207" i="2"/>
  <c r="C194" i="2"/>
  <c r="C192" i="2"/>
  <c r="C191" i="2"/>
  <c r="C184" i="2"/>
  <c r="C178" i="2"/>
  <c r="C177" i="2"/>
  <c r="C176" i="2"/>
  <c r="C175" i="2"/>
  <c r="C174" i="2"/>
  <c r="C153" i="2"/>
  <c r="C144" i="2"/>
  <c r="C143" i="2"/>
  <c r="C140" i="2"/>
  <c r="C129" i="2"/>
  <c r="C119" i="2"/>
  <c r="C100" i="2"/>
  <c r="C86" i="2"/>
  <c r="C81" i="2"/>
  <c r="C72" i="2"/>
  <c r="C69" i="2"/>
  <c r="C60" i="2"/>
  <c r="C57" i="2"/>
  <c r="C55" i="2"/>
  <c r="C50" i="2"/>
  <c r="C38" i="2"/>
  <c r="C34" i="2"/>
  <c r="C21" i="2"/>
  <c r="F21" i="2" s="1"/>
  <c r="H21" i="2" s="1"/>
  <c r="C17" i="4" s="1"/>
  <c r="C19" i="2"/>
  <c r="C11" i="2"/>
  <c r="C6" i="2"/>
  <c r="F6" i="2" s="1"/>
  <c r="H6" i="2" s="1"/>
  <c r="C2" i="4" s="1"/>
  <c r="B100" i="2" l="1"/>
  <c r="S233" i="1" l="1"/>
  <c r="B86" i="2" l="1"/>
  <c r="B212" i="2" l="1"/>
  <c r="C211" i="2"/>
  <c r="B211" i="2"/>
  <c r="B57" i="2" l="1"/>
  <c r="B38" i="2"/>
  <c r="B37" i="2"/>
  <c r="B208" i="2" l="1"/>
  <c r="B143" i="2" l="1"/>
  <c r="B142" i="2"/>
  <c r="B99" i="2" l="1"/>
  <c r="B72" i="2" l="1"/>
  <c r="B71" i="2"/>
  <c r="B119" i="2" l="1"/>
  <c r="B118" i="2"/>
  <c r="B220" i="2"/>
  <c r="B183" i="2" l="1"/>
  <c r="B182" i="2"/>
  <c r="B181" i="2"/>
  <c r="B180" i="2"/>
  <c r="B179" i="2"/>
  <c r="B178" i="2"/>
  <c r="B177" i="2"/>
  <c r="B60" i="2"/>
  <c r="B195" i="2"/>
  <c r="B129" i="2"/>
  <c r="B207" i="2" l="1"/>
  <c r="B153" i="2" l="1"/>
  <c r="B225" i="2" l="1"/>
  <c r="B224" i="2"/>
  <c r="I1" i="2"/>
  <c r="B144" i="2"/>
  <c r="B55" i="2"/>
  <c r="B50" i="2" l="1"/>
  <c r="B49" i="2"/>
  <c r="B192" i="2"/>
  <c r="B175" i="2"/>
  <c r="F224" i="2"/>
  <c r="H224" i="2" s="1"/>
  <c r="C220" i="4" s="1"/>
  <c r="B81" i="2" l="1"/>
  <c r="B140" i="2"/>
  <c r="B19" i="2"/>
  <c r="B191" i="2"/>
  <c r="B21" i="2"/>
  <c r="B11" i="2"/>
  <c r="B6" i="2"/>
  <c r="B34" i="2"/>
  <c r="B184" i="2" l="1"/>
  <c r="B265" i="2" l="1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2" i="2"/>
  <c r="B231" i="2"/>
  <c r="B230" i="2"/>
  <c r="B229" i="2"/>
  <c r="B228" i="2"/>
  <c r="B227" i="2"/>
  <c r="B226" i="2"/>
  <c r="B223" i="2"/>
  <c r="B222" i="2"/>
  <c r="B221" i="2"/>
  <c r="B219" i="2"/>
  <c r="B218" i="2"/>
  <c r="B217" i="2"/>
  <c r="B216" i="2"/>
  <c r="B215" i="2"/>
  <c r="B214" i="2"/>
  <c r="B213" i="2"/>
  <c r="B210" i="2"/>
  <c r="B209" i="2"/>
  <c r="B206" i="2"/>
  <c r="B205" i="2"/>
  <c r="B204" i="2"/>
  <c r="B203" i="2"/>
  <c r="B202" i="2"/>
  <c r="B201" i="2"/>
  <c r="B200" i="2"/>
  <c r="B199" i="2"/>
  <c r="B198" i="2"/>
  <c r="B197" i="2"/>
  <c r="B196" i="2"/>
  <c r="B69" i="2"/>
  <c r="B190" i="2"/>
  <c r="B189" i="2"/>
  <c r="B188" i="2"/>
  <c r="B187" i="2"/>
  <c r="B186" i="2"/>
  <c r="B185" i="2"/>
  <c r="B176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2" i="2"/>
  <c r="B151" i="2"/>
  <c r="B150" i="2"/>
  <c r="B149" i="2"/>
  <c r="B148" i="2"/>
  <c r="B147" i="2"/>
  <c r="B146" i="2"/>
  <c r="B145" i="2"/>
  <c r="B141" i="2"/>
  <c r="B139" i="2"/>
  <c r="B138" i="2"/>
  <c r="B137" i="2"/>
  <c r="B136" i="2"/>
  <c r="B135" i="2"/>
  <c r="B134" i="2"/>
  <c r="B133" i="2"/>
  <c r="B132" i="2"/>
  <c r="B131" i="2"/>
  <c r="B130" i="2"/>
  <c r="B128" i="2"/>
  <c r="B127" i="2"/>
  <c r="B126" i="2"/>
  <c r="B125" i="2"/>
  <c r="B124" i="2"/>
  <c r="B123" i="2"/>
  <c r="B122" i="2"/>
  <c r="B121" i="2"/>
  <c r="B120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98" i="2"/>
  <c r="B97" i="2"/>
  <c r="B96" i="2"/>
  <c r="B95" i="2"/>
  <c r="B94" i="2"/>
  <c r="B93" i="2"/>
  <c r="B92" i="2"/>
  <c r="B91" i="2"/>
  <c r="B90" i="2"/>
  <c r="B89" i="2"/>
  <c r="B88" i="2"/>
  <c r="B87" i="2"/>
  <c r="B85" i="2"/>
  <c r="B84" i="2"/>
  <c r="B83" i="2"/>
  <c r="B82" i="2"/>
  <c r="B80" i="2"/>
  <c r="B79" i="2"/>
  <c r="B78" i="2"/>
  <c r="B77" i="2"/>
  <c r="B76" i="2"/>
  <c r="B75" i="2"/>
  <c r="B74" i="2"/>
  <c r="B73" i="2"/>
  <c r="B70" i="2"/>
  <c r="B68" i="2"/>
  <c r="B67" i="2"/>
  <c r="B66" i="2"/>
  <c r="B65" i="2"/>
  <c r="B64" i="2"/>
  <c r="B63" i="2"/>
  <c r="B62" i="2"/>
  <c r="B61" i="2"/>
  <c r="B59" i="2"/>
  <c r="B58" i="2"/>
  <c r="B56" i="2"/>
  <c r="B54" i="2"/>
  <c r="B53" i="2"/>
  <c r="B51" i="2"/>
  <c r="B48" i="2"/>
  <c r="B47" i="2"/>
  <c r="B46" i="2"/>
  <c r="B45" i="2"/>
  <c r="B44" i="2"/>
  <c r="B43" i="2"/>
  <c r="B42" i="2"/>
  <c r="B41" i="2"/>
  <c r="B40" i="2"/>
  <c r="B39" i="2"/>
  <c r="B36" i="2"/>
  <c r="B35" i="2"/>
  <c r="B32" i="2"/>
  <c r="B31" i="2"/>
  <c r="B30" i="2"/>
  <c r="B29" i="2"/>
  <c r="B28" i="2"/>
  <c r="B27" i="2"/>
  <c r="B26" i="2"/>
  <c r="B25" i="2"/>
  <c r="B24" i="2"/>
  <c r="B23" i="2"/>
  <c r="B17" i="2"/>
  <c r="B266" i="2" l="1"/>
  <c r="R266" i="1"/>
  <c r="R233" i="1"/>
  <c r="S266" i="1"/>
  <c r="G266" i="2" l="1"/>
  <c r="E266" i="2"/>
  <c r="C265" i="2"/>
  <c r="F265" i="2" s="1"/>
  <c r="H265" i="2" s="1"/>
  <c r="C262" i="4" s="1"/>
  <c r="C264" i="2"/>
  <c r="F264" i="2" s="1"/>
  <c r="H264" i="2" s="1"/>
  <c r="C261" i="4" s="1"/>
  <c r="C263" i="2"/>
  <c r="F263" i="2" s="1"/>
  <c r="H263" i="2" s="1"/>
  <c r="C260" i="4" s="1"/>
  <c r="C262" i="2"/>
  <c r="F262" i="2" s="1"/>
  <c r="H262" i="2" s="1"/>
  <c r="C259" i="4" s="1"/>
  <c r="C261" i="2"/>
  <c r="F261" i="2" s="1"/>
  <c r="H261" i="2" s="1"/>
  <c r="C258" i="4" s="1"/>
  <c r="C260" i="2"/>
  <c r="F260" i="2" s="1"/>
  <c r="H260" i="2" s="1"/>
  <c r="C257" i="4" s="1"/>
  <c r="C259" i="2"/>
  <c r="F259" i="2" s="1"/>
  <c r="H259" i="2" s="1"/>
  <c r="C256" i="4" s="1"/>
  <c r="C258" i="2"/>
  <c r="F258" i="2" s="1"/>
  <c r="H258" i="2" s="1"/>
  <c r="C255" i="4" s="1"/>
  <c r="C257" i="2"/>
  <c r="F257" i="2" s="1"/>
  <c r="H257" i="2" s="1"/>
  <c r="C254" i="4" s="1"/>
  <c r="C256" i="2"/>
  <c r="F256" i="2" s="1"/>
  <c r="H256" i="2" s="1"/>
  <c r="C253" i="4" s="1"/>
  <c r="C255" i="2"/>
  <c r="F255" i="2" s="1"/>
  <c r="H255" i="2" s="1"/>
  <c r="C252" i="4" s="1"/>
  <c r="C254" i="2"/>
  <c r="F254" i="2" s="1"/>
  <c r="H254" i="2" s="1"/>
  <c r="C251" i="4" s="1"/>
  <c r="C253" i="2"/>
  <c r="F253" i="2" s="1"/>
  <c r="H253" i="2" s="1"/>
  <c r="C250" i="4" s="1"/>
  <c r="C252" i="2"/>
  <c r="F252" i="2" s="1"/>
  <c r="H252" i="2" s="1"/>
  <c r="C249" i="4" s="1"/>
  <c r="C251" i="2"/>
  <c r="F251" i="2" s="1"/>
  <c r="H251" i="2" s="1"/>
  <c r="C248" i="4" s="1"/>
  <c r="C250" i="2"/>
  <c r="F250" i="2" s="1"/>
  <c r="H250" i="2" s="1"/>
  <c r="C247" i="4" s="1"/>
  <c r="C249" i="2"/>
  <c r="F249" i="2" s="1"/>
  <c r="H249" i="2" s="1"/>
  <c r="C246" i="4" s="1"/>
  <c r="C248" i="2"/>
  <c r="F248" i="2" s="1"/>
  <c r="H248" i="2" s="1"/>
  <c r="C245" i="4" s="1"/>
  <c r="C247" i="2"/>
  <c r="F247" i="2" s="1"/>
  <c r="H247" i="2" s="1"/>
  <c r="C244" i="4" s="1"/>
  <c r="C246" i="2"/>
  <c r="F246" i="2" s="1"/>
  <c r="H246" i="2" s="1"/>
  <c r="C243" i="4" s="1"/>
  <c r="C245" i="2"/>
  <c r="F245" i="2" s="1"/>
  <c r="H245" i="2" s="1"/>
  <c r="C242" i="4" s="1"/>
  <c r="C244" i="2"/>
  <c r="F244" i="2" s="1"/>
  <c r="H244" i="2" s="1"/>
  <c r="C241" i="4" s="1"/>
  <c r="C243" i="2"/>
  <c r="F243" i="2" s="1"/>
  <c r="H243" i="2" s="1"/>
  <c r="C240" i="4" s="1"/>
  <c r="C242" i="2"/>
  <c r="F242" i="2" s="1"/>
  <c r="H242" i="2" s="1"/>
  <c r="C239" i="4" s="1"/>
  <c r="C241" i="2"/>
  <c r="D241" i="2" s="1"/>
  <c r="D266" i="2" s="1"/>
  <c r="C240" i="2"/>
  <c r="F240" i="2" s="1"/>
  <c r="H240" i="2" s="1"/>
  <c r="C237" i="4" s="1"/>
  <c r="C239" i="2"/>
  <c r="F239" i="2" s="1"/>
  <c r="H239" i="2" s="1"/>
  <c r="C236" i="4" s="1"/>
  <c r="C238" i="2"/>
  <c r="F238" i="2" s="1"/>
  <c r="H238" i="2" s="1"/>
  <c r="C235" i="4" s="1"/>
  <c r="C237" i="2"/>
  <c r="F237" i="2" s="1"/>
  <c r="H237" i="2" s="1"/>
  <c r="C234" i="4" s="1"/>
  <c r="C236" i="2"/>
  <c r="F236" i="2" s="1"/>
  <c r="H236" i="2" s="1"/>
  <c r="C233" i="4" s="1"/>
  <c r="C235" i="2"/>
  <c r="F235" i="2" s="1"/>
  <c r="H235" i="2" s="1"/>
  <c r="C232" i="4" s="1"/>
  <c r="G233" i="2"/>
  <c r="C232" i="2"/>
  <c r="F232" i="2" s="1"/>
  <c r="H232" i="2" s="1"/>
  <c r="C228" i="4" s="1"/>
  <c r="C231" i="2"/>
  <c r="F231" i="2" s="1"/>
  <c r="H231" i="2" s="1"/>
  <c r="C227" i="4" s="1"/>
  <c r="C230" i="2"/>
  <c r="F230" i="2" s="1"/>
  <c r="H230" i="2" s="1"/>
  <c r="C226" i="4" s="1"/>
  <c r="C229" i="2"/>
  <c r="E229" i="2" s="1"/>
  <c r="C228" i="2"/>
  <c r="F228" i="2" s="1"/>
  <c r="H228" i="2" s="1"/>
  <c r="C224" i="4" s="1"/>
  <c r="C227" i="2"/>
  <c r="F227" i="2" s="1"/>
  <c r="H227" i="2" s="1"/>
  <c r="C223" i="4" s="1"/>
  <c r="C226" i="2"/>
  <c r="F226" i="2" s="1"/>
  <c r="H226" i="2" s="1"/>
  <c r="C222" i="4" s="1"/>
  <c r="C223" i="2"/>
  <c r="F223" i="2" s="1"/>
  <c r="H223" i="2" s="1"/>
  <c r="C219" i="4" s="1"/>
  <c r="C222" i="2"/>
  <c r="F222" i="2" s="1"/>
  <c r="H222" i="2" s="1"/>
  <c r="C218" i="4" s="1"/>
  <c r="C221" i="2"/>
  <c r="F221" i="2" s="1"/>
  <c r="H221" i="2" s="1"/>
  <c r="C217" i="4" s="1"/>
  <c r="C219" i="2"/>
  <c r="F219" i="2" s="1"/>
  <c r="H219" i="2" s="1"/>
  <c r="C215" i="4" s="1"/>
  <c r="C218" i="2"/>
  <c r="F218" i="2" s="1"/>
  <c r="H218" i="2" s="1"/>
  <c r="C214" i="4" s="1"/>
  <c r="C217" i="2"/>
  <c r="F217" i="2" s="1"/>
  <c r="H217" i="2" s="1"/>
  <c r="C213" i="4" s="1"/>
  <c r="C216" i="2"/>
  <c r="E216" i="2" s="1"/>
  <c r="C215" i="2"/>
  <c r="F215" i="2" s="1"/>
  <c r="H215" i="2" s="1"/>
  <c r="C211" i="4" s="1"/>
  <c r="C214" i="2"/>
  <c r="F214" i="2" s="1"/>
  <c r="H214" i="2" s="1"/>
  <c r="C210" i="4" s="1"/>
  <c r="C213" i="2"/>
  <c r="F213" i="2" s="1"/>
  <c r="H213" i="2" s="1"/>
  <c r="C209" i="4" s="1"/>
  <c r="C210" i="2"/>
  <c r="F210" i="2" s="1"/>
  <c r="H210" i="2" s="1"/>
  <c r="C206" i="4" s="1"/>
  <c r="C209" i="2"/>
  <c r="F209" i="2" s="1"/>
  <c r="H209" i="2" s="1"/>
  <c r="C205" i="4" s="1"/>
  <c r="C206" i="2"/>
  <c r="F206" i="2" s="1"/>
  <c r="H206" i="2" s="1"/>
  <c r="C202" i="4" s="1"/>
  <c r="C205" i="2"/>
  <c r="F205" i="2" s="1"/>
  <c r="H205" i="2" s="1"/>
  <c r="C201" i="4" s="1"/>
  <c r="C204" i="2"/>
  <c r="C203" i="2"/>
  <c r="F203" i="2" s="1"/>
  <c r="H203" i="2" s="1"/>
  <c r="C199" i="4" s="1"/>
  <c r="C202" i="2"/>
  <c r="F202" i="2" s="1"/>
  <c r="H202" i="2" s="1"/>
  <c r="C198" i="4" s="1"/>
  <c r="C201" i="2"/>
  <c r="F201" i="2" s="1"/>
  <c r="H201" i="2" s="1"/>
  <c r="C197" i="4" s="1"/>
  <c r="C200" i="2"/>
  <c r="F200" i="2" s="1"/>
  <c r="H200" i="2" s="1"/>
  <c r="C196" i="4" s="1"/>
  <c r="F199" i="2"/>
  <c r="H199" i="2" s="1"/>
  <c r="C195" i="4" s="1"/>
  <c r="C198" i="2"/>
  <c r="F198" i="2" s="1"/>
  <c r="H198" i="2" s="1"/>
  <c r="C194" i="4" s="1"/>
  <c r="C197" i="2"/>
  <c r="F197" i="2" s="1"/>
  <c r="H197" i="2" s="1"/>
  <c r="C193" i="4" s="1"/>
  <c r="C196" i="2"/>
  <c r="F196" i="2" s="1"/>
  <c r="H196" i="2" s="1"/>
  <c r="C192" i="4" s="1"/>
  <c r="C195" i="2"/>
  <c r="F195" i="2" s="1"/>
  <c r="H195" i="2" s="1"/>
  <c r="C191" i="4" s="1"/>
  <c r="C193" i="2"/>
  <c r="F193" i="2" s="1"/>
  <c r="H193" i="2" s="1"/>
  <c r="C189" i="4" s="1"/>
  <c r="F191" i="2"/>
  <c r="H191" i="2" s="1"/>
  <c r="C187" i="4" s="1"/>
  <c r="C190" i="2"/>
  <c r="F190" i="2" s="1"/>
  <c r="H190" i="2" s="1"/>
  <c r="C186" i="4" s="1"/>
  <c r="C189" i="2"/>
  <c r="F189" i="2" s="1"/>
  <c r="C185" i="4" s="1"/>
  <c r="C188" i="2"/>
  <c r="F188" i="2" s="1"/>
  <c r="H188" i="2" s="1"/>
  <c r="C184" i="4" s="1"/>
  <c r="C187" i="2"/>
  <c r="F187" i="2" s="1"/>
  <c r="H187" i="2" s="1"/>
  <c r="C183" i="4" s="1"/>
  <c r="C186" i="2"/>
  <c r="F186" i="2" s="1"/>
  <c r="H186" i="2" s="1"/>
  <c r="C182" i="4" s="1"/>
  <c r="C185" i="2"/>
  <c r="H185" i="2" s="1"/>
  <c r="C181" i="4" s="1"/>
  <c r="C183" i="2"/>
  <c r="F183" i="2" s="1"/>
  <c r="H183" i="2" s="1"/>
  <c r="C179" i="4" s="1"/>
  <c r="C182" i="2"/>
  <c r="F182" i="2" s="1"/>
  <c r="H182" i="2" s="1"/>
  <c r="C178" i="4" s="1"/>
  <c r="C181" i="2"/>
  <c r="F181" i="2" s="1"/>
  <c r="H181" i="2" s="1"/>
  <c r="C177" i="4" s="1"/>
  <c r="F180" i="2"/>
  <c r="H180" i="2" s="1"/>
  <c r="C176" i="4" s="1"/>
  <c r="C179" i="2"/>
  <c r="F179" i="2" s="1"/>
  <c r="H179" i="2" s="1"/>
  <c r="C175" i="4" s="1"/>
  <c r="F176" i="2"/>
  <c r="H176" i="2" s="1"/>
  <c r="C172" i="4" s="1"/>
  <c r="C173" i="2"/>
  <c r="F173" i="2" s="1"/>
  <c r="H173" i="2" s="1"/>
  <c r="C169" i="4" s="1"/>
  <c r="C172" i="2"/>
  <c r="F172" i="2" s="1"/>
  <c r="H172" i="2" s="1"/>
  <c r="C168" i="4" s="1"/>
  <c r="C171" i="2"/>
  <c r="F171" i="2" s="1"/>
  <c r="H171" i="2" s="1"/>
  <c r="C167" i="4" s="1"/>
  <c r="C170" i="2"/>
  <c r="F170" i="2" s="1"/>
  <c r="H170" i="2" s="1"/>
  <c r="C166" i="4" s="1"/>
  <c r="C169" i="2"/>
  <c r="F169" i="2" s="1"/>
  <c r="H169" i="2" s="1"/>
  <c r="C165" i="4" s="1"/>
  <c r="C168" i="2"/>
  <c r="F168" i="2" s="1"/>
  <c r="H168" i="2" s="1"/>
  <c r="C164" i="4" s="1"/>
  <c r="C167" i="2"/>
  <c r="F167" i="2" s="1"/>
  <c r="H167" i="2" s="1"/>
  <c r="C163" i="4" s="1"/>
  <c r="C166" i="2"/>
  <c r="F166" i="2" s="1"/>
  <c r="H166" i="2" s="1"/>
  <c r="C162" i="4" s="1"/>
  <c r="C165" i="2"/>
  <c r="F165" i="2" s="1"/>
  <c r="H165" i="2" s="1"/>
  <c r="C161" i="4" s="1"/>
  <c r="C164" i="2"/>
  <c r="F164" i="2" s="1"/>
  <c r="H164" i="2" s="1"/>
  <c r="C160" i="4" s="1"/>
  <c r="C163" i="2"/>
  <c r="F163" i="2" s="1"/>
  <c r="H163" i="2" s="1"/>
  <c r="C159" i="4" s="1"/>
  <c r="C162" i="2"/>
  <c r="F162" i="2" s="1"/>
  <c r="H162" i="2" s="1"/>
  <c r="C158" i="4" s="1"/>
  <c r="C161" i="2"/>
  <c r="F161" i="2" s="1"/>
  <c r="H161" i="2" s="1"/>
  <c r="C157" i="4" s="1"/>
  <c r="C160" i="2"/>
  <c r="F160" i="2" s="1"/>
  <c r="H160" i="2" s="1"/>
  <c r="C156" i="4" s="1"/>
  <c r="C159" i="2"/>
  <c r="F159" i="2" s="1"/>
  <c r="H159" i="2" s="1"/>
  <c r="C155" i="4" s="1"/>
  <c r="C158" i="2"/>
  <c r="F158" i="2" s="1"/>
  <c r="H158" i="2" s="1"/>
  <c r="C154" i="4" s="1"/>
  <c r="C157" i="2"/>
  <c r="C156" i="2"/>
  <c r="F156" i="2" s="1"/>
  <c r="H156" i="2" s="1"/>
  <c r="C152" i="4" s="1"/>
  <c r="C155" i="2"/>
  <c r="F155" i="2" s="1"/>
  <c r="H155" i="2" s="1"/>
  <c r="C151" i="4" s="1"/>
  <c r="C154" i="2"/>
  <c r="C150" i="4" s="1"/>
  <c r="C152" i="2"/>
  <c r="F152" i="2" s="1"/>
  <c r="H152" i="2" s="1"/>
  <c r="C148" i="4" s="1"/>
  <c r="C151" i="2"/>
  <c r="F151" i="2" s="1"/>
  <c r="H151" i="2" s="1"/>
  <c r="C147" i="4" s="1"/>
  <c r="C150" i="2"/>
  <c r="F150" i="2" s="1"/>
  <c r="C146" i="4" s="1"/>
  <c r="C149" i="2"/>
  <c r="F149" i="2" s="1"/>
  <c r="H149" i="2" s="1"/>
  <c r="C145" i="4" s="1"/>
  <c r="C148" i="2"/>
  <c r="F148" i="2" s="1"/>
  <c r="H148" i="2" s="1"/>
  <c r="C144" i="4" s="1"/>
  <c r="C147" i="2"/>
  <c r="F147" i="2" s="1"/>
  <c r="H147" i="2" s="1"/>
  <c r="C143" i="4" s="1"/>
  <c r="C146" i="2"/>
  <c r="F146" i="2" s="1"/>
  <c r="H146" i="2" s="1"/>
  <c r="C142" i="4" s="1"/>
  <c r="C145" i="2"/>
  <c r="F145" i="2" s="1"/>
  <c r="H145" i="2" s="1"/>
  <c r="C141" i="4" s="1"/>
  <c r="C142" i="2"/>
  <c r="F142" i="2" s="1"/>
  <c r="H142" i="2" s="1"/>
  <c r="C138" i="4" s="1"/>
  <c r="C141" i="2"/>
  <c r="H141" i="2" s="1"/>
  <c r="C137" i="4" s="1"/>
  <c r="C139" i="2"/>
  <c r="F139" i="2" s="1"/>
  <c r="H139" i="2" s="1"/>
  <c r="C135" i="4" s="1"/>
  <c r="C138" i="2"/>
  <c r="F138" i="2" s="1"/>
  <c r="H138" i="2" s="1"/>
  <c r="C134" i="4" s="1"/>
  <c r="C137" i="2"/>
  <c r="F137" i="2" s="1"/>
  <c r="H137" i="2" s="1"/>
  <c r="C133" i="4" s="1"/>
  <c r="C136" i="2"/>
  <c r="F136" i="2" s="1"/>
  <c r="H136" i="2" s="1"/>
  <c r="C132" i="4" s="1"/>
  <c r="C135" i="2"/>
  <c r="F135" i="2" s="1"/>
  <c r="H135" i="2" s="1"/>
  <c r="C131" i="4" s="1"/>
  <c r="C134" i="2"/>
  <c r="F134" i="2" s="1"/>
  <c r="H134" i="2" s="1"/>
  <c r="C130" i="4" s="1"/>
  <c r="C133" i="2"/>
  <c r="D133" i="2" s="1"/>
  <c r="F133" i="2" s="1"/>
  <c r="H133" i="2" s="1"/>
  <c r="C129" i="4" s="1"/>
  <c r="C132" i="2"/>
  <c r="F132" i="2" s="1"/>
  <c r="H132" i="2" s="1"/>
  <c r="C128" i="4" s="1"/>
  <c r="C131" i="2"/>
  <c r="F131" i="2" s="1"/>
  <c r="H131" i="2" s="1"/>
  <c r="C127" i="4" s="1"/>
  <c r="C130" i="2"/>
  <c r="F130" i="2" s="1"/>
  <c r="H130" i="2" s="1"/>
  <c r="C126" i="4" s="1"/>
  <c r="C128" i="2"/>
  <c r="F128" i="2" s="1"/>
  <c r="H128" i="2" s="1"/>
  <c r="C124" i="4" s="1"/>
  <c r="C127" i="2"/>
  <c r="D127" i="2" s="1"/>
  <c r="H127" i="2" s="1"/>
  <c r="C123" i="4" s="1"/>
  <c r="C126" i="2"/>
  <c r="F126" i="2" s="1"/>
  <c r="H126" i="2" s="1"/>
  <c r="C122" i="4" s="1"/>
  <c r="C125" i="2"/>
  <c r="F125" i="2" s="1"/>
  <c r="H125" i="2" s="1"/>
  <c r="C121" i="4" s="1"/>
  <c r="C124" i="2"/>
  <c r="F124" i="2" s="1"/>
  <c r="H124" i="2" s="1"/>
  <c r="C120" i="4" s="1"/>
  <c r="C123" i="2"/>
  <c r="H123" i="2" s="1"/>
  <c r="C119" i="4" s="1"/>
  <c r="C122" i="2"/>
  <c r="F122" i="2" s="1"/>
  <c r="H122" i="2" s="1"/>
  <c r="C118" i="4" s="1"/>
  <c r="C121" i="2"/>
  <c r="F121" i="2" s="1"/>
  <c r="H121" i="2" s="1"/>
  <c r="C117" i="4" s="1"/>
  <c r="C120" i="2"/>
  <c r="H120" i="2" s="1"/>
  <c r="C116" i="4" s="1"/>
  <c r="C118" i="2"/>
  <c r="F118" i="2" s="1"/>
  <c r="H118" i="2" s="1"/>
  <c r="C114" i="4" s="1"/>
  <c r="C117" i="2"/>
  <c r="F117" i="2" s="1"/>
  <c r="H117" i="2" s="1"/>
  <c r="C113" i="4" s="1"/>
  <c r="C116" i="2"/>
  <c r="F116" i="2" s="1"/>
  <c r="H116" i="2" s="1"/>
  <c r="C112" i="4" s="1"/>
  <c r="C115" i="2"/>
  <c r="F115" i="2" s="1"/>
  <c r="H115" i="2" s="1"/>
  <c r="C111" i="4" s="1"/>
  <c r="C114" i="2"/>
  <c r="F114" i="2" s="1"/>
  <c r="H114" i="2" s="1"/>
  <c r="C110" i="4" s="1"/>
  <c r="C113" i="2"/>
  <c r="F113" i="2" s="1"/>
  <c r="H113" i="2" s="1"/>
  <c r="C109" i="4" s="1"/>
  <c r="C112" i="2"/>
  <c r="F112" i="2" s="1"/>
  <c r="H112" i="2" s="1"/>
  <c r="C108" i="4" s="1"/>
  <c r="C111" i="2"/>
  <c r="F111" i="2" s="1"/>
  <c r="H111" i="2" s="1"/>
  <c r="C107" i="4" s="1"/>
  <c r="C110" i="2"/>
  <c r="F110" i="2" s="1"/>
  <c r="H110" i="2" s="1"/>
  <c r="C106" i="4" s="1"/>
  <c r="C109" i="2"/>
  <c r="F109" i="2" s="1"/>
  <c r="H109" i="2" s="1"/>
  <c r="C105" i="4" s="1"/>
  <c r="C108" i="2"/>
  <c r="F108" i="2" s="1"/>
  <c r="H108" i="2" s="1"/>
  <c r="C104" i="4" s="1"/>
  <c r="C107" i="2"/>
  <c r="F107" i="2" s="1"/>
  <c r="H107" i="2" s="1"/>
  <c r="C103" i="4" s="1"/>
  <c r="C106" i="2"/>
  <c r="F106" i="2" s="1"/>
  <c r="H106" i="2" s="1"/>
  <c r="C102" i="4" s="1"/>
  <c r="C105" i="2"/>
  <c r="F105" i="2" s="1"/>
  <c r="H105" i="2" s="1"/>
  <c r="C101" i="4" s="1"/>
  <c r="C104" i="2"/>
  <c r="F104" i="2" s="1"/>
  <c r="H104" i="2" s="1"/>
  <c r="C100" i="4" s="1"/>
  <c r="C103" i="2"/>
  <c r="F103" i="2" s="1"/>
  <c r="H103" i="2" s="1"/>
  <c r="C99" i="4" s="1"/>
  <c r="C102" i="2"/>
  <c r="F102" i="2" s="1"/>
  <c r="H102" i="2" s="1"/>
  <c r="C98" i="4" s="1"/>
  <c r="C101" i="2"/>
  <c r="F101" i="2" s="1"/>
  <c r="H101" i="2" s="1"/>
  <c r="C97" i="4" s="1"/>
  <c r="C99" i="2"/>
  <c r="F99" i="2" s="1"/>
  <c r="H99" i="2" s="1"/>
  <c r="C95" i="4" s="1"/>
  <c r="C98" i="2"/>
  <c r="F98" i="2" s="1"/>
  <c r="H98" i="2" s="1"/>
  <c r="C94" i="4" s="1"/>
  <c r="C97" i="2"/>
  <c r="F97" i="2" s="1"/>
  <c r="H97" i="2" s="1"/>
  <c r="C93" i="4" s="1"/>
  <c r="C96" i="2"/>
  <c r="F96" i="2" s="1"/>
  <c r="H96" i="2" s="1"/>
  <c r="C92" i="4" s="1"/>
  <c r="C95" i="2"/>
  <c r="H95" i="2" s="1"/>
  <c r="C91" i="4" s="1"/>
  <c r="C94" i="2"/>
  <c r="F94" i="2" s="1"/>
  <c r="H94" i="2" s="1"/>
  <c r="C90" i="4" s="1"/>
  <c r="C93" i="2"/>
  <c r="F93" i="2" s="1"/>
  <c r="H93" i="2" s="1"/>
  <c r="C89" i="4" s="1"/>
  <c r="C92" i="2"/>
  <c r="F92" i="2" s="1"/>
  <c r="H92" i="2" s="1"/>
  <c r="C88" i="4" s="1"/>
  <c r="C91" i="2"/>
  <c r="F91" i="2" s="1"/>
  <c r="H91" i="2" s="1"/>
  <c r="C87" i="4" s="1"/>
  <c r="C90" i="2"/>
  <c r="F90" i="2" s="1"/>
  <c r="H90" i="2" s="1"/>
  <c r="C86" i="4" s="1"/>
  <c r="C89" i="2"/>
  <c r="D89" i="2" s="1"/>
  <c r="F89" i="2" s="1"/>
  <c r="H89" i="2" s="1"/>
  <c r="C85" i="4" s="1"/>
  <c r="C88" i="2"/>
  <c r="F88" i="2" s="1"/>
  <c r="H88" i="2" s="1"/>
  <c r="C84" i="4" s="1"/>
  <c r="C87" i="2"/>
  <c r="F87" i="2" s="1"/>
  <c r="H87" i="2" s="1"/>
  <c r="C83" i="4" s="1"/>
  <c r="C85" i="2"/>
  <c r="F85" i="2" s="1"/>
  <c r="H85" i="2" s="1"/>
  <c r="C81" i="4" s="1"/>
  <c r="C84" i="2"/>
  <c r="F84" i="2" s="1"/>
  <c r="H84" i="2" s="1"/>
  <c r="C80" i="4" s="1"/>
  <c r="C83" i="2"/>
  <c r="F83" i="2" s="1"/>
  <c r="H83" i="2" s="1"/>
  <c r="C79" i="4" s="1"/>
  <c r="C82" i="2"/>
  <c r="F82" i="2" s="1"/>
  <c r="H82" i="2" s="1"/>
  <c r="C78" i="4" s="1"/>
  <c r="C80" i="2"/>
  <c r="F80" i="2" s="1"/>
  <c r="H80" i="2" s="1"/>
  <c r="C76" i="4" s="1"/>
  <c r="C79" i="2"/>
  <c r="F79" i="2" s="1"/>
  <c r="H79" i="2" s="1"/>
  <c r="C75" i="4" s="1"/>
  <c r="C78" i="2"/>
  <c r="F78" i="2" s="1"/>
  <c r="H78" i="2" s="1"/>
  <c r="C74" i="4" s="1"/>
  <c r="C77" i="2"/>
  <c r="H77" i="2" s="1"/>
  <c r="C73" i="4" s="1"/>
  <c r="C76" i="2"/>
  <c r="F76" i="2" s="1"/>
  <c r="H76" i="2" s="1"/>
  <c r="C72" i="4" s="1"/>
  <c r="C75" i="2"/>
  <c r="F75" i="2" s="1"/>
  <c r="H75" i="2" s="1"/>
  <c r="C71" i="4" s="1"/>
  <c r="C74" i="2"/>
  <c r="F74" i="2" s="1"/>
  <c r="H74" i="2" s="1"/>
  <c r="C70" i="4" s="1"/>
  <c r="C73" i="2"/>
  <c r="F73" i="2" s="1"/>
  <c r="H73" i="2" s="1"/>
  <c r="C69" i="4" s="1"/>
  <c r="C71" i="2"/>
  <c r="F71" i="2" s="1"/>
  <c r="H71" i="2" s="1"/>
  <c r="C67" i="4" s="1"/>
  <c r="C70" i="2"/>
  <c r="F70" i="2" s="1"/>
  <c r="H70" i="2" s="1"/>
  <c r="C66" i="4" s="1"/>
  <c r="C68" i="2"/>
  <c r="F68" i="2" s="1"/>
  <c r="H68" i="2" s="1"/>
  <c r="C64" i="4" s="1"/>
  <c r="C67" i="2"/>
  <c r="F67" i="2" s="1"/>
  <c r="H67" i="2" s="1"/>
  <c r="C63" i="4" s="1"/>
  <c r="C66" i="2"/>
  <c r="H66" i="2" s="1"/>
  <c r="C62" i="4" s="1"/>
  <c r="C65" i="2"/>
  <c r="F65" i="2" s="1"/>
  <c r="H65" i="2" s="1"/>
  <c r="C61" i="4" s="1"/>
  <c r="C64" i="2"/>
  <c r="F64" i="2" s="1"/>
  <c r="H64" i="2" s="1"/>
  <c r="C60" i="4" s="1"/>
  <c r="C63" i="2"/>
  <c r="F63" i="2" s="1"/>
  <c r="H63" i="2" s="1"/>
  <c r="C59" i="4" s="1"/>
  <c r="C62" i="2"/>
  <c r="F62" i="2" s="1"/>
  <c r="H62" i="2" s="1"/>
  <c r="C58" i="4" s="1"/>
  <c r="C61" i="2"/>
  <c r="F61" i="2" s="1"/>
  <c r="H61" i="2" s="1"/>
  <c r="C57" i="4" s="1"/>
  <c r="C59" i="2"/>
  <c r="F59" i="2" s="1"/>
  <c r="H59" i="2" s="1"/>
  <c r="C55" i="4" s="1"/>
  <c r="C58" i="2"/>
  <c r="F58" i="2" s="1"/>
  <c r="H58" i="2" s="1"/>
  <c r="C54" i="4" s="1"/>
  <c r="C56" i="2"/>
  <c r="F56" i="2" s="1"/>
  <c r="H56" i="2" s="1"/>
  <c r="C52" i="4" s="1"/>
  <c r="C54" i="2"/>
  <c r="F54" i="2" s="1"/>
  <c r="H54" i="2" s="1"/>
  <c r="C50" i="4" s="1"/>
  <c r="C53" i="2"/>
  <c r="F53" i="2" s="1"/>
  <c r="H53" i="2" s="1"/>
  <c r="C49" i="4" s="1"/>
  <c r="C52" i="2"/>
  <c r="F52" i="2" s="1"/>
  <c r="H52" i="2" s="1"/>
  <c r="C48" i="4" s="1"/>
  <c r="C51" i="2"/>
  <c r="F51" i="2" s="1"/>
  <c r="H51" i="2" s="1"/>
  <c r="C47" i="4" s="1"/>
  <c r="C49" i="2"/>
  <c r="H49" i="2" s="1"/>
  <c r="C45" i="4" s="1"/>
  <c r="C48" i="2"/>
  <c r="F48" i="2" s="1"/>
  <c r="H48" i="2" s="1"/>
  <c r="C44" i="4" s="1"/>
  <c r="C47" i="2"/>
  <c r="F47" i="2" s="1"/>
  <c r="H47" i="2" s="1"/>
  <c r="C43" i="4" s="1"/>
  <c r="C46" i="2"/>
  <c r="H46" i="2" s="1"/>
  <c r="C42" i="4" s="1"/>
  <c r="C45" i="2"/>
  <c r="F45" i="2" s="1"/>
  <c r="H45" i="2" s="1"/>
  <c r="C41" i="4" s="1"/>
  <c r="C44" i="2"/>
  <c r="F44" i="2" s="1"/>
  <c r="H44" i="2" s="1"/>
  <c r="C40" i="4" s="1"/>
  <c r="C43" i="2"/>
  <c r="D43" i="2" s="1"/>
  <c r="C42" i="2"/>
  <c r="F42" i="2" s="1"/>
  <c r="H42" i="2" s="1"/>
  <c r="C38" i="4" s="1"/>
  <c r="C41" i="2"/>
  <c r="F41" i="2" s="1"/>
  <c r="H41" i="2" s="1"/>
  <c r="C37" i="4" s="1"/>
  <c r="C40" i="2"/>
  <c r="F40" i="2" s="1"/>
  <c r="H40" i="2" s="1"/>
  <c r="C36" i="4" s="1"/>
  <c r="C39" i="2"/>
  <c r="F39" i="2" s="1"/>
  <c r="H39" i="2" s="1"/>
  <c r="C35" i="4" s="1"/>
  <c r="C37" i="2"/>
  <c r="F37" i="2" s="1"/>
  <c r="H37" i="2" s="1"/>
  <c r="C33" i="4" s="1"/>
  <c r="C36" i="2"/>
  <c r="F36" i="2" s="1"/>
  <c r="H36" i="2" s="1"/>
  <c r="C32" i="4" s="1"/>
  <c r="C35" i="2"/>
  <c r="F35" i="2" s="1"/>
  <c r="H35" i="2" s="1"/>
  <c r="C31" i="4" s="1"/>
  <c r="C33" i="2"/>
  <c r="F33" i="2" s="1"/>
  <c r="H33" i="2" s="1"/>
  <c r="C29" i="4" s="1"/>
  <c r="C32" i="2"/>
  <c r="H32" i="2" s="1"/>
  <c r="C28" i="4" s="1"/>
  <c r="C31" i="2"/>
  <c r="F31" i="2" s="1"/>
  <c r="H31" i="2" s="1"/>
  <c r="C27" i="4" s="1"/>
  <c r="C30" i="2"/>
  <c r="F30" i="2" s="1"/>
  <c r="H30" i="2" s="1"/>
  <c r="C26" i="4" s="1"/>
  <c r="C29" i="2"/>
  <c r="F29" i="2" s="1"/>
  <c r="H29" i="2" s="1"/>
  <c r="C25" i="4" s="1"/>
  <c r="C28" i="2"/>
  <c r="C27" i="2"/>
  <c r="F27" i="2" s="1"/>
  <c r="H27" i="2" s="1"/>
  <c r="C23" i="4" s="1"/>
  <c r="C26" i="2"/>
  <c r="F26" i="2" s="1"/>
  <c r="H26" i="2" s="1"/>
  <c r="C22" i="4" s="1"/>
  <c r="C25" i="2"/>
  <c r="F25" i="2" s="1"/>
  <c r="H25" i="2" s="1"/>
  <c r="C21" i="4" s="1"/>
  <c r="C24" i="2"/>
  <c r="F24" i="2" s="1"/>
  <c r="H24" i="2" s="1"/>
  <c r="C20" i="4" s="1"/>
  <c r="C23" i="2"/>
  <c r="F23" i="2" s="1"/>
  <c r="H23" i="2" s="1"/>
  <c r="C19" i="4" s="1"/>
  <c r="C22" i="2"/>
  <c r="B22" i="2"/>
  <c r="C20" i="2"/>
  <c r="F20" i="2" s="1"/>
  <c r="H20" i="2" s="1"/>
  <c r="C16" i="4" s="1"/>
  <c r="B20" i="2"/>
  <c r="C18" i="2"/>
  <c r="F18" i="2" s="1"/>
  <c r="H18" i="2" s="1"/>
  <c r="C14" i="4" s="1"/>
  <c r="B18" i="2"/>
  <c r="C17" i="2"/>
  <c r="F17" i="2" s="1"/>
  <c r="H17" i="2" s="1"/>
  <c r="C13" i="4" s="1"/>
  <c r="C16" i="2"/>
  <c r="F16" i="2" s="1"/>
  <c r="H16" i="2" s="1"/>
  <c r="C12" i="4" s="1"/>
  <c r="B16" i="2"/>
  <c r="C15" i="2"/>
  <c r="F15" i="2" s="1"/>
  <c r="H15" i="2" s="1"/>
  <c r="C11" i="4" s="1"/>
  <c r="B15" i="2"/>
  <c r="C14" i="2"/>
  <c r="F14" i="2" s="1"/>
  <c r="H14" i="2" s="1"/>
  <c r="C10" i="4" s="1"/>
  <c r="B14" i="2"/>
  <c r="C13" i="2"/>
  <c r="F13" i="2" s="1"/>
  <c r="H13" i="2" s="1"/>
  <c r="C9" i="4" s="1"/>
  <c r="B13" i="2"/>
  <c r="C12" i="2"/>
  <c r="F12" i="2" s="1"/>
  <c r="H12" i="2" s="1"/>
  <c r="C8" i="4" s="1"/>
  <c r="B12" i="2"/>
  <c r="C10" i="2"/>
  <c r="F10" i="2" s="1"/>
  <c r="H10" i="2" s="1"/>
  <c r="C6" i="4" s="1"/>
  <c r="B10" i="2"/>
  <c r="C9" i="2"/>
  <c r="F9" i="2" s="1"/>
  <c r="H9" i="2" s="1"/>
  <c r="C5" i="4" s="1"/>
  <c r="B9" i="2"/>
  <c r="C8" i="2"/>
  <c r="F8" i="2" s="1"/>
  <c r="H8" i="2" s="1"/>
  <c r="B8" i="2"/>
  <c r="B7" i="2"/>
  <c r="Y266" i="1"/>
  <c r="Y233" i="1"/>
  <c r="C4" i="4" l="1"/>
  <c r="B233" i="2"/>
  <c r="Y267" i="1"/>
  <c r="F229" i="2"/>
  <c r="H229" i="2" s="1"/>
  <c r="C225" i="4" s="1"/>
  <c r="E28" i="2"/>
  <c r="F28" i="2" s="1"/>
  <c r="H28" i="2" s="1"/>
  <c r="C24" i="4" s="1"/>
  <c r="C266" i="2"/>
  <c r="F241" i="2"/>
  <c r="H241" i="2" s="1"/>
  <c r="C238" i="4" s="1"/>
  <c r="C263" i="4" s="1"/>
  <c r="D233" i="2"/>
  <c r="E157" i="2"/>
  <c r="F157" i="2" s="1"/>
  <c r="H157" i="2" s="1"/>
  <c r="C153" i="4" s="1"/>
  <c r="C233" i="2"/>
  <c r="F7" i="2"/>
  <c r="E22" i="2"/>
  <c r="F216" i="2"/>
  <c r="C212" i="4" s="1"/>
  <c r="E204" i="2"/>
  <c r="F204" i="2" s="1"/>
  <c r="H204" i="2" s="1"/>
  <c r="C200" i="4" s="1"/>
  <c r="E211" i="2"/>
  <c r="F211" i="2" s="1"/>
  <c r="C207" i="4" s="1"/>
  <c r="F266" i="2" l="1"/>
  <c r="E233" i="2"/>
  <c r="F43" i="2"/>
  <c r="H43" i="2" s="1"/>
  <c r="C39" i="4" s="1"/>
  <c r="H266" i="2"/>
  <c r="H7" i="2"/>
  <c r="F22" i="2"/>
  <c r="H22" i="2" s="1"/>
  <c r="C18" i="4" s="1"/>
  <c r="C3" i="4" l="1"/>
  <c r="C229" i="4" s="1"/>
  <c r="F233" i="2"/>
  <c r="J234" i="2" l="1"/>
</calcChain>
</file>

<file path=xl/sharedStrings.xml><?xml version="1.0" encoding="utf-8"?>
<sst xmlns="http://schemas.openxmlformats.org/spreadsheetml/2006/main" count="2177" uniqueCount="358">
  <si>
    <t>Organization Name</t>
  </si>
  <si>
    <t>Agricultural Communicators of Tomorrow</t>
  </si>
  <si>
    <t>Agricultural Economics Association of Texas Tech University</t>
  </si>
  <si>
    <t>Alpha Phi Omega</t>
  </si>
  <si>
    <t>American Association of Family and Consumer Sciences</t>
  </si>
  <si>
    <t>American Chemical Society-Student Affiliates</t>
  </si>
  <si>
    <t>American Institute of Chemical Engineers</t>
  </si>
  <si>
    <t>American Society of Civil Engineers</t>
  </si>
  <si>
    <t>American Society of Interior Designers</t>
  </si>
  <si>
    <t>American Society of Mechanical Engineers</t>
  </si>
  <si>
    <t>Arnold Air Society</t>
  </si>
  <si>
    <t>Associated General Contractors of America</t>
  </si>
  <si>
    <t>Association of Chinese Students &amp; Scholars</t>
  </si>
  <si>
    <t>Association of Students About Service</t>
  </si>
  <si>
    <t>Block and Bridle</t>
  </si>
  <si>
    <t>Campus Crusade for Christ (Tech CRU)</t>
  </si>
  <si>
    <t>Catholic Student Association</t>
  </si>
  <si>
    <t>Chi Rho Fraternity</t>
  </si>
  <si>
    <t>Chi Tau Epsilon</t>
  </si>
  <si>
    <t>Delta Sigma Pi</t>
  </si>
  <si>
    <t>Dr. Bernard A. Harris Jr. Pre-Med Society</t>
  </si>
  <si>
    <t>Engineers Without Borders</t>
  </si>
  <si>
    <t>Eta Omicron Nu</t>
  </si>
  <si>
    <t>Formula Society of Automotive Engineers</t>
  </si>
  <si>
    <t>Gamma Beta Phi</t>
  </si>
  <si>
    <t>Geoscience Society</t>
  </si>
  <si>
    <t>German Club</t>
  </si>
  <si>
    <t>Goin' Band from Raiderland</t>
  </si>
  <si>
    <t>Golden Key International Honour Society</t>
  </si>
  <si>
    <t>Greek Wide Student Ministries</t>
  </si>
  <si>
    <t>Human Sciences Ambassadors (formerly Human Sciences Recruiters)</t>
  </si>
  <si>
    <t>India Student Association</t>
  </si>
  <si>
    <t>Institute of Electrical and Electronics Engineers</t>
  </si>
  <si>
    <t>International Interior Design Association</t>
  </si>
  <si>
    <t>Iota Tau Alpha</t>
  </si>
  <si>
    <t>Kappa Kappa Psi</t>
  </si>
  <si>
    <t>Knight Raiders Chess Club</t>
  </si>
  <si>
    <t>Livestock Judging Team</t>
  </si>
  <si>
    <t>Lutheran Student Fellowship</t>
  </si>
  <si>
    <t>Meat Animal Evaluation Team</t>
  </si>
  <si>
    <t>Meat Judging Team</t>
  </si>
  <si>
    <t>Meat Science Association</t>
  </si>
  <si>
    <t>Mentor Tech Student Organization</t>
  </si>
  <si>
    <t>Metals Club</t>
  </si>
  <si>
    <t>Mortar Board</t>
  </si>
  <si>
    <t>Muslim Student Association</t>
  </si>
  <si>
    <t>National Society of Black Engineers</t>
  </si>
  <si>
    <t>Navigators</t>
  </si>
  <si>
    <t>Personal Financial Planning Association</t>
  </si>
  <si>
    <t>Phi Alpha Delta Pre-Law Fraternity</t>
  </si>
  <si>
    <t>Pi Tau Sigma</t>
  </si>
  <si>
    <t>RaiderThon - Dance Marathon</t>
  </si>
  <si>
    <t>Ranch Horse Team</t>
  </si>
  <si>
    <t>Range, Wildlife, and Fisheries Club</t>
  </si>
  <si>
    <t>Sabre Flight Drill Team</t>
  </si>
  <si>
    <t>Sigma Delta Pi (Chapter: Alpha Phi)</t>
  </si>
  <si>
    <t>Society for Conservation Biology</t>
  </si>
  <si>
    <t>Society for the Advancement of Chicanos &amp; Native Americans in Science</t>
  </si>
  <si>
    <t>Society of Hispanic Professional Engineers</t>
  </si>
  <si>
    <t>Society of Petroleum Engineers</t>
  </si>
  <si>
    <t>Society of Women Engineers</t>
  </si>
  <si>
    <t>Sri Lankan Students' Association</t>
  </si>
  <si>
    <t>Student Agricultural Council</t>
  </si>
  <si>
    <t>Student American Society of Landscape Architects</t>
  </si>
  <si>
    <t>Tau Beta Sigma</t>
  </si>
  <si>
    <t>Tech Classical Society</t>
  </si>
  <si>
    <t>Tech Council on Family Relations</t>
  </si>
  <si>
    <t>Tech Equestrian Team</t>
  </si>
  <si>
    <t>Tech Horn Society</t>
  </si>
  <si>
    <t>Tech Horse Judging Team</t>
  </si>
  <si>
    <t>Tech Marketing Association</t>
  </si>
  <si>
    <t>Tech Pre-Pharmacy Club</t>
  </si>
  <si>
    <t>Tech Pre-Vet Society</t>
  </si>
  <si>
    <t>Texas Society of Professional Engineers</t>
  </si>
  <si>
    <t>Unidos Por Un Mismo Idioma - Spanish Speaking Society</t>
  </si>
  <si>
    <t>Visions of Light Gospel Choir</t>
  </si>
  <si>
    <t>Wesley Foundation at Texas Tech University</t>
  </si>
  <si>
    <t>Wool Judging Team</t>
  </si>
  <si>
    <t>Agricultural Economics Graduate Student Organization</t>
  </si>
  <si>
    <t>Agricultural Education &amp; Communication Graduate Organization</t>
  </si>
  <si>
    <t>Association of Biologists</t>
  </si>
  <si>
    <t>Association of Natural Resource Scientists</t>
  </si>
  <si>
    <t>Black Graduate Student Association</t>
  </si>
  <si>
    <t>Chemistry Graduate Student Organization</t>
  </si>
  <si>
    <t>Clinical Psychology Graduate Student Council</t>
  </si>
  <si>
    <t>Graduate Clay Club</t>
  </si>
  <si>
    <t>Graduate Organization of Counseling Psychology Students</t>
  </si>
  <si>
    <t>History Graduate Student Organization</t>
  </si>
  <si>
    <t>Human Development and Family Studies Graduate Student Association</t>
  </si>
  <si>
    <t>Human Factors and Ergonomics Society</t>
  </si>
  <si>
    <t>Llano Estacado Student Chapter of the Society of Environmental Toxicology and Chemistry</t>
  </si>
  <si>
    <t>Museum Heritage Students Association</t>
  </si>
  <si>
    <t>Rawls Graduate Association</t>
  </si>
  <si>
    <t>Red to Black</t>
  </si>
  <si>
    <t>Student Association of the Institute of Environmental and Human Health</t>
  </si>
  <si>
    <t>Student Chapter of the American Meteorological Society at TTU</t>
  </si>
  <si>
    <t>Tech American Society for Microbiology</t>
  </si>
  <si>
    <t xml:space="preserve">Graduate Organizations </t>
  </si>
  <si>
    <t>Undergraduate Organizations</t>
  </si>
  <si>
    <t>Army ROTC</t>
  </si>
  <si>
    <t>Funding Contract Submitted in OrgSync</t>
  </si>
  <si>
    <t>Cefiro Enlace Hispano Literario y Cultural</t>
  </si>
  <si>
    <t>not funded</t>
  </si>
  <si>
    <t>Chemical Engineering Graduate Student Association</t>
  </si>
  <si>
    <t>Philosophy Graduate Student Council</t>
  </si>
  <si>
    <t>Hispanic Student Society</t>
  </si>
  <si>
    <t>Nepal Students Association</t>
  </si>
  <si>
    <t>SkyRaiders</t>
  </si>
  <si>
    <t>Society of Environmental Professionals</t>
  </si>
  <si>
    <t>Tech Print Club</t>
  </si>
  <si>
    <t>Signed up for Funding Interview</t>
  </si>
  <si>
    <t>Total Recommended Allocation</t>
  </si>
  <si>
    <t>Total Undergrad Recommended Allocation</t>
  </si>
  <si>
    <t>Sigma Iota Epsilon</t>
  </si>
  <si>
    <t>Tech Feral Cat Coalition</t>
  </si>
  <si>
    <t>Christians at Tech</t>
  </si>
  <si>
    <t>Tech Ducks Unlimited</t>
  </si>
  <si>
    <t>Habesha Student's Association</t>
  </si>
  <si>
    <t>Association of Bangladeshi Students and Scholars</t>
  </si>
  <si>
    <t>Attended Funding Interview</t>
  </si>
  <si>
    <t>African Student Organization</t>
  </si>
  <si>
    <t>Association of Information Technology Professionals</t>
  </si>
  <si>
    <t>United States Institute for Theatre Technology Student Chapter</t>
  </si>
  <si>
    <t xml:space="preserve">Physician Assistant Student Organization </t>
  </si>
  <si>
    <t>Graduate Nutrition Organization</t>
  </si>
  <si>
    <t>American Medical Women's Association</t>
  </si>
  <si>
    <t>Chemical Engineering Car Team</t>
  </si>
  <si>
    <t>Pre-Physical Therapy</t>
  </si>
  <si>
    <t>Student Academy for Nutrition &amp; Dietetics</t>
  </si>
  <si>
    <t>Society of Petrophysicists &amp; Well Log Analysts</t>
  </si>
  <si>
    <t>Funding Interview       40% penalty</t>
  </si>
  <si>
    <t>Increase/   decrease from Appeal</t>
  </si>
  <si>
    <t>Final Allocated amount for Bill of Appropriations</t>
  </si>
  <si>
    <t>Tech Art History Society</t>
  </si>
  <si>
    <t>Black Student Association</t>
  </si>
  <si>
    <t>American Association of Petroleum Geologists</t>
  </si>
  <si>
    <t>Association for Computing Machinery</t>
  </si>
  <si>
    <t>Chi Epsilon</t>
  </si>
  <si>
    <t>Eta Kappa Nu</t>
  </si>
  <si>
    <t>Forensic Science Society</t>
  </si>
  <si>
    <t>Public Administration Graduate Association</t>
  </si>
  <si>
    <t>Persian Student Association</t>
  </si>
  <si>
    <t>Tech Advertising Federation</t>
  </si>
  <si>
    <t>Veterans Association at Texas Tech</t>
  </si>
  <si>
    <t>Animal &amp; Food Science Academic Quadrathlon Club</t>
  </si>
  <si>
    <t>Bayless Board</t>
  </si>
  <si>
    <t>Graduate Organizations</t>
  </si>
  <si>
    <t>Graduate Subtotals</t>
  </si>
  <si>
    <t>Initial Funding Allocation for Bill of Appropriations</t>
  </si>
  <si>
    <t>International Student Council (formerly Students for Global Connection)</t>
  </si>
  <si>
    <t>Women's Service Org.</t>
  </si>
  <si>
    <t>Tech Future Leaders in Transportation</t>
  </si>
  <si>
    <t>Tech Book History Club</t>
  </si>
  <si>
    <t>WishMakers on Campus</t>
  </si>
  <si>
    <t>Undergraduate Subtotals</t>
  </si>
  <si>
    <t>CISER Scholar Service Organization (formerly Howard Hughes Medical Institute Scholar Service Organization)</t>
  </si>
  <si>
    <t>College of Arts &amp; Sciences Ambassadors</t>
  </si>
  <si>
    <t>Financial Management (formerly known as Finance Association)</t>
  </si>
  <si>
    <t>Multicultural Association of PreMed Scholars (formerly Minority Association of Pre-Medical Students)</t>
  </si>
  <si>
    <t>Zamo Raiders</t>
  </si>
  <si>
    <t>Redeemer College Ministry</t>
  </si>
  <si>
    <t>Tech Golf Club</t>
  </si>
  <si>
    <t>Minorities in Agriculture Natural Resources and Related Sciences</t>
  </si>
  <si>
    <t>Youth Mappers</t>
  </si>
  <si>
    <t>Meat Science Academic Quiz Bowl Team</t>
  </si>
  <si>
    <t>Kinesiology and Sport Management Departmental Ambassadors</t>
  </si>
  <si>
    <t>Pretty Young Queens</t>
  </si>
  <si>
    <t>Tech Kahaani Bollywood Dance Team</t>
  </si>
  <si>
    <t>FY17   Funding Allocation</t>
  </si>
  <si>
    <t>FY17 Contingency Funding</t>
  </si>
  <si>
    <t>FY18 Funding Allocation</t>
  </si>
  <si>
    <t>Tech Gender &amp; Sexuality Association (formerly Gay Straight Alliance)</t>
  </si>
  <si>
    <t>Society for Human Resource Management (formerly Tech Chapter of the Society for Human Resource Management)</t>
  </si>
  <si>
    <t>American Rock Mechanics Association</t>
  </si>
  <si>
    <t>Texas State Teachers Association</t>
  </si>
  <si>
    <t>National Society of Collegiate Scholars</t>
  </si>
  <si>
    <t>Total Requested Allocation</t>
  </si>
  <si>
    <t>Student Mobilization</t>
  </si>
  <si>
    <t>Women in Business</t>
  </si>
  <si>
    <t>Filipino Student Association</t>
  </si>
  <si>
    <t>Alpha Psi Omega</t>
  </si>
  <si>
    <t>Raider Aerospace Society</t>
  </si>
  <si>
    <t>Athletic Training Student Organization</t>
  </si>
  <si>
    <t>Tech Society of Interdisciplinary Study</t>
  </si>
  <si>
    <t>Institute of Industrial &amp; Systems Engineers (formerly Institute of Industrial Engineers)</t>
  </si>
  <si>
    <t>Tech Pre-Occupational Therapy Club</t>
  </si>
  <si>
    <t>Men of God</t>
  </si>
  <si>
    <t>Every Nation Campus</t>
  </si>
  <si>
    <t>Education Graduate Student Organization</t>
  </si>
  <si>
    <t xml:space="preserve">History Club </t>
  </si>
  <si>
    <t>Knowledge Empowering You Outreach Program</t>
  </si>
  <si>
    <t>Tech Public Relations</t>
  </si>
  <si>
    <t>SkillsUSA at Tech</t>
  </si>
  <si>
    <t>Chi Alpha Christian Fellowship</t>
  </si>
  <si>
    <t>Spanish Club</t>
  </si>
  <si>
    <t xml:space="preserve"> </t>
  </si>
  <si>
    <t>Model United Nations</t>
  </si>
  <si>
    <t>Graduate Hospitality &amp; Retail Management Students</t>
  </si>
  <si>
    <t xml:space="preserve">Made in Cote d'Ivoire </t>
  </si>
  <si>
    <t>Rawls Information Security Association</t>
  </si>
  <si>
    <t>Kappa Xi Service Fraternity</t>
  </si>
  <si>
    <t>Script Raiders</t>
  </si>
  <si>
    <t xml:space="preserve">Penalty (40%) </t>
  </si>
  <si>
    <t xml:space="preserve">Penalty (20%) </t>
  </si>
  <si>
    <t>FY17 Penalites Applied</t>
  </si>
  <si>
    <t>FY17 Expenses</t>
  </si>
  <si>
    <t>FY17 Remaining Balance</t>
  </si>
  <si>
    <t>FY18 Contingency Funding</t>
  </si>
  <si>
    <t>FY18    Penalties Applied</t>
  </si>
  <si>
    <t>FY18 Expenses</t>
  </si>
  <si>
    <t>FY18      Remaining Balance</t>
  </si>
  <si>
    <t>FY19 Funding Allocation</t>
  </si>
  <si>
    <t>Geoscience Leadership Organization (formerly Geological Leadership Org for Women)</t>
  </si>
  <si>
    <t>Knights of Architecture</t>
  </si>
  <si>
    <t>Multicultural Student Business Association</t>
  </si>
  <si>
    <t>South Asian Student Association</t>
  </si>
  <si>
    <t>Study Abroad Peer Advisors</t>
  </si>
  <si>
    <t>Medical &amp; Dental Global Brigades</t>
  </si>
  <si>
    <t>Tech NASA RASC-AL Organization</t>
  </si>
  <si>
    <t>Society of Plastics Engineers</t>
  </si>
  <si>
    <t>Budget Application Compliance Met</t>
  </si>
  <si>
    <t>Heart of Lubbock Community Garden</t>
  </si>
  <si>
    <t>Raiderland Native American Student Association</t>
  </si>
  <si>
    <t>Raiders Defending Life</t>
  </si>
  <si>
    <t>Tech K-Pop Club</t>
  </si>
  <si>
    <t>Institute of Transportation Engineers</t>
  </si>
  <si>
    <t>PrideSTEM</t>
  </si>
  <si>
    <t>Restaurant, Hotel, &amp; Institutional Management</t>
  </si>
  <si>
    <t>Lubbock Youth Outreach</t>
  </si>
  <si>
    <t>Application &amp; Contract                                   20% penalty</t>
  </si>
  <si>
    <t>American Association of Drilling Engineers</t>
  </si>
  <si>
    <t>Collegiate FFA</t>
  </si>
  <si>
    <t>Biotechnology Organization for Student Success</t>
  </si>
  <si>
    <t>Whitacre College of Engineering Outreach Raiders</t>
  </si>
  <si>
    <t>It's On Us</t>
  </si>
  <si>
    <t>The Quill</t>
  </si>
  <si>
    <t>Silver Wings</t>
  </si>
  <si>
    <t>Tech Italian Student Association</t>
  </si>
  <si>
    <t>POWER - Providing the Outside World with Empowerment &amp; Resources</t>
  </si>
  <si>
    <t>Communication Studies Society</t>
  </si>
  <si>
    <t>Define American</t>
  </si>
  <si>
    <t>Korean Student Association</t>
  </si>
  <si>
    <t>Women in Physics</t>
  </si>
  <si>
    <t>American Public Works Association</t>
  </si>
  <si>
    <t>The STEM &amp; Leaf Corp</t>
  </si>
  <si>
    <t>National PanHellenic Council</t>
  </si>
  <si>
    <t>Caribbean Student Association</t>
  </si>
  <si>
    <t>Tech Minorities &amp; Philosophy</t>
  </si>
  <si>
    <t>Raider Sailing</t>
  </si>
  <si>
    <t>Graduate Society of Applied Linguistics</t>
  </si>
  <si>
    <t>National Retail Federation (formerly Tech Retail Association)</t>
  </si>
  <si>
    <t xml:space="preserve">Mane Society </t>
  </si>
  <si>
    <t>Queer Reads</t>
  </si>
  <si>
    <t>Eta Sigma Delta International Hospitality Management Society</t>
  </si>
  <si>
    <t>Women's Leadership Initiative</t>
  </si>
  <si>
    <t>Phi Theta Kappa Alumni Association</t>
  </si>
  <si>
    <t>The Math Club</t>
  </si>
  <si>
    <t>Multicultural Pre-Dental Association</t>
  </si>
  <si>
    <t xml:space="preserve">emailed orgs </t>
  </si>
  <si>
    <t>Updated Budget application to include Appeal amounts</t>
  </si>
  <si>
    <t>FY19 Contingency Funding</t>
  </si>
  <si>
    <t>FY19 Penalties Applied</t>
  </si>
  <si>
    <t>FY19 Expenses</t>
  </si>
  <si>
    <t>FY19 Remaining Balance</t>
  </si>
  <si>
    <t>FY21 Funding Request</t>
  </si>
  <si>
    <t>FY21 Recommended Allocation</t>
  </si>
  <si>
    <t>FY20 Funding Allocation</t>
  </si>
  <si>
    <t>FY21 Funding Request</t>
  </si>
  <si>
    <t>FY21 Recommended Allocation</t>
  </si>
  <si>
    <t>FY21 Funding Application Process</t>
  </si>
  <si>
    <t>yes</t>
  </si>
  <si>
    <t>Due by 12/4 w/o penalty</t>
  </si>
  <si>
    <t>NOT IN TECH CONNECT</t>
  </si>
  <si>
    <t>NOT IN SYS</t>
  </si>
  <si>
    <t>Due by 1/17 w/o penalty</t>
  </si>
  <si>
    <t>Total FY21 Funding Request</t>
  </si>
  <si>
    <t>NOT IN TC</t>
  </si>
  <si>
    <t>YES</t>
  </si>
  <si>
    <t>Collegiate 100</t>
  </si>
  <si>
    <t>Tech Business Valuation Club</t>
  </si>
  <si>
    <r>
      <t xml:space="preserve">Art Education Activism Alliance </t>
    </r>
    <r>
      <rPr>
        <sz val="8"/>
        <color rgb="FF000000"/>
        <rFont val="Arial"/>
        <family val="2"/>
      </rPr>
      <t>(Alpha Gamma Tau)</t>
    </r>
  </si>
  <si>
    <r>
      <t xml:space="preserve">Art Education &amp; Activism </t>
    </r>
    <r>
      <rPr>
        <sz val="8"/>
        <color rgb="FF000000"/>
        <rFont val="Arial"/>
        <family val="2"/>
      </rPr>
      <t>(Alpha Gamma Tau)</t>
    </r>
  </si>
  <si>
    <t>Tech Business Valuation</t>
  </si>
  <si>
    <t>Association of Latino Professionals in Am</t>
  </si>
  <si>
    <t>Association of Latino Professionals in Am.</t>
  </si>
  <si>
    <t>Above All Odds</t>
  </si>
  <si>
    <t>NEW</t>
  </si>
  <si>
    <t>Raider Power of Paranormal</t>
  </si>
  <si>
    <t>Alpha Kappa Psi</t>
  </si>
  <si>
    <t>American Mock World Health</t>
  </si>
  <si>
    <t>Amereican Mock World Health</t>
  </si>
  <si>
    <t>American Medical Student Association</t>
  </si>
  <si>
    <t>Project Climate</t>
  </si>
  <si>
    <t>High Riders</t>
  </si>
  <si>
    <t>Techtones A Cappella</t>
  </si>
  <si>
    <t>Techtones A Cappillo</t>
  </si>
  <si>
    <r>
      <t xml:space="preserve">Wildlife Society at TTU  </t>
    </r>
    <r>
      <rPr>
        <sz val="8"/>
        <color rgb="FF000000"/>
        <rFont val="Arial"/>
        <family val="2"/>
      </rPr>
      <t>(combined from Range, Wildlife &amp; Fisheries and Society for Conservation BIology)</t>
    </r>
  </si>
  <si>
    <t>Wildlife Society at Tech</t>
  </si>
  <si>
    <t>Range, Wildlife, &amp; Fisheries Club</t>
  </si>
  <si>
    <t>Widening Horizons</t>
  </si>
  <si>
    <t>Student Association for Fire Ecology</t>
  </si>
  <si>
    <t>Tech Geophysical Society</t>
  </si>
  <si>
    <t>Chinese Student Fellowship</t>
  </si>
  <si>
    <r>
      <t xml:space="preserve">CISER Scholar Service Organization </t>
    </r>
    <r>
      <rPr>
        <sz val="8"/>
        <color rgb="FF000000"/>
        <rFont val="Arial"/>
        <family val="2"/>
      </rPr>
      <t>(formerly Howard Hughes Medical Institute Scholar Service Organization)</t>
    </r>
  </si>
  <si>
    <r>
      <t>CISER Scholar Service Organization</t>
    </r>
    <r>
      <rPr>
        <sz val="8"/>
        <color rgb="FF000000"/>
        <rFont val="Arial"/>
        <family val="2"/>
      </rPr>
      <t xml:space="preserve"> (formerly Howard Hughes Medical Institute Scholar Service Organization)</t>
    </r>
  </si>
  <si>
    <t>Funding Contract Signed</t>
  </si>
  <si>
    <t>Risk Intervention &amp; Safety Education (RISE)</t>
  </si>
  <si>
    <t>Risk Intervention &amp; Safety Education</t>
  </si>
  <si>
    <t>Tech Rodeo Association</t>
  </si>
  <si>
    <t>Tech Habitat</t>
  </si>
  <si>
    <t>Omicron Delta Kappa</t>
  </si>
  <si>
    <t>penalty</t>
  </si>
  <si>
    <t>Developer Student Club</t>
  </si>
  <si>
    <t>Student Dietetics Association</t>
  </si>
  <si>
    <t>PENALTY</t>
  </si>
  <si>
    <t>Yes</t>
  </si>
  <si>
    <t>Vietnamese Student Assoc</t>
  </si>
  <si>
    <t>new</t>
  </si>
  <si>
    <t>Vietnamese Student Asso</t>
  </si>
  <si>
    <t>Multicultural Greek Council</t>
  </si>
  <si>
    <t>Genki Club</t>
  </si>
  <si>
    <t>Raider Medical Screening Society</t>
  </si>
  <si>
    <t>Tech She's the First</t>
  </si>
  <si>
    <t>Beta Gamma Sigma</t>
  </si>
  <si>
    <t>Dancers with Soul</t>
  </si>
  <si>
    <t>The Biochemical Society</t>
  </si>
  <si>
    <t>The Biochemical Club</t>
  </si>
  <si>
    <t>Texas State Teachers Asso</t>
  </si>
  <si>
    <t>org withdraw</t>
  </si>
  <si>
    <t>Innovation Hub Ambassadors</t>
  </si>
  <si>
    <t>YED</t>
  </si>
  <si>
    <t>Korean Christian Student Association</t>
  </si>
  <si>
    <t>did not sign up</t>
  </si>
  <si>
    <t>not submit by 1-28 emailed</t>
  </si>
  <si>
    <t>no history</t>
  </si>
  <si>
    <t>did not apply</t>
  </si>
  <si>
    <t>didn't apply</t>
  </si>
  <si>
    <t>no show</t>
  </si>
  <si>
    <t>400. in cong.</t>
  </si>
  <si>
    <t>NO SHOW</t>
  </si>
  <si>
    <t>late ptly</t>
  </si>
  <si>
    <t>DN apply</t>
  </si>
  <si>
    <t>late prly</t>
  </si>
  <si>
    <t xml:space="preserve">NO </t>
  </si>
  <si>
    <t>Korean Student Asso</t>
  </si>
  <si>
    <t>Art Education &amp; Activism (Alpha Gamma Tau)</t>
  </si>
  <si>
    <t>Grad Organizations</t>
  </si>
  <si>
    <t>Undergrad</t>
  </si>
  <si>
    <t xml:space="preserve">YES </t>
  </si>
  <si>
    <t>TOTAL</t>
  </si>
  <si>
    <t>NO</t>
  </si>
  <si>
    <t>NO BUDGET</t>
  </si>
  <si>
    <t>updated 2/9/2020</t>
  </si>
  <si>
    <t>sub appeal</t>
  </si>
  <si>
    <t>submit appeal</t>
  </si>
  <si>
    <t>Tech Public Relations Society of America</t>
  </si>
  <si>
    <t>Agricultural Economics Association of TTU</t>
  </si>
  <si>
    <t>updated 2/28/2020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</si>
</sst>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21" x14ac:knownFonts="1"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rgb="FF000000"/>
      <name val="Arial"/>
      <family val="2"/>
    </font>
    <font>
      <b/>
      <sz val="20"/>
      <color rgb="FF000000"/>
      <name val="Arial"/>
      <family val="2"/>
    </font>
    <font>
      <b/>
      <sz val="9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24"/>
      <color rgb="FF000000"/>
      <name val="Arial"/>
      <family val="2"/>
    </font>
    <font>
      <b/>
      <sz val="12"/>
      <color rgb="FF000000"/>
      <name val="Arial"/>
      <family val="2"/>
    </font>
    <font>
      <b/>
      <i/>
      <sz val="14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20" fillId="0" borderId="0" applyFont="0" applyFill="0" applyBorder="0" applyAlignment="0" applyProtection="0"/>
  </cellStyleXfs>
  <cellXfs count="296">
    <xf numFmtId="0" fontId="0" fillId="0" borderId="0" xfId="0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4" fontId="1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44" fontId="2" fillId="0" borderId="0" xfId="0" applyNumberFormat="1" applyFont="1" applyAlignment="1">
      <alignment vertical="center"/>
    </xf>
    <xf numFmtId="44" fontId="2" fillId="2" borderId="1" xfId="0" applyNumberFormat="1" applyFont="1" applyFill="1" applyBorder="1" applyAlignment="1">
      <alignment vertical="center"/>
    </xf>
    <xf numFmtId="44" fontId="2" fillId="2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4" fontId="2" fillId="5" borderId="1" xfId="0" applyNumberFormat="1" applyFont="1" applyFill="1" applyBorder="1" applyAlignment="1">
      <alignment vertical="center"/>
    </xf>
    <xf numFmtId="44" fontId="2" fillId="5" borderId="1" xfId="0" applyNumberFormat="1" applyFont="1" applyFill="1" applyBorder="1" applyAlignment="1">
      <alignment horizontal="center" vertical="center"/>
    </xf>
    <xf numFmtId="44" fontId="2" fillId="0" borderId="1" xfId="0" applyNumberFormat="1" applyFont="1" applyBorder="1" applyAlignment="1">
      <alignment vertical="center"/>
    </xf>
    <xf numFmtId="44" fontId="2" fillId="4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vertical="center" wrapText="1"/>
    </xf>
    <xf numFmtId="164" fontId="1" fillId="8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164" fontId="2" fillId="8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64" fontId="1" fillId="8" borderId="1" xfId="0" applyNumberFormat="1" applyFont="1" applyFill="1" applyBorder="1" applyAlignment="1">
      <alignment horizontal="right" vertical="center"/>
    </xf>
    <xf numFmtId="164" fontId="1" fillId="9" borderId="1" xfId="0" applyNumberFormat="1" applyFont="1" applyFill="1" applyBorder="1" applyAlignment="1">
      <alignment vertical="center" wrapText="1"/>
    </xf>
    <xf numFmtId="44" fontId="2" fillId="9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1" fillId="9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right" vertical="center"/>
    </xf>
    <xf numFmtId="164" fontId="1" fillId="4" borderId="1" xfId="0" applyNumberFormat="1" applyFont="1" applyFill="1" applyBorder="1" applyAlignment="1">
      <alignment horizontal="right" vertical="center"/>
    </xf>
    <xf numFmtId="0" fontId="9" fillId="6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/>
    </xf>
    <xf numFmtId="0" fontId="1" fillId="1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6" fontId="1" fillId="0" borderId="1" xfId="0" applyNumberFormat="1" applyFont="1" applyBorder="1" applyAlignment="1">
      <alignment vertical="center"/>
    </xf>
    <xf numFmtId="164" fontId="2" fillId="8" borderId="1" xfId="0" applyNumberFormat="1" applyFont="1" applyFill="1" applyBorder="1" applyAlignment="1">
      <alignment horizontal="right" vertical="center"/>
    </xf>
    <xf numFmtId="164" fontId="2" fillId="8" borderId="1" xfId="0" applyNumberFormat="1" applyFont="1" applyFill="1" applyBorder="1" applyAlignment="1">
      <alignment horizontal="right" vertical="center" wrapText="1"/>
    </xf>
    <xf numFmtId="164" fontId="2" fillId="4" borderId="1" xfId="0" applyNumberFormat="1" applyFont="1" applyFill="1" applyBorder="1" applyAlignment="1">
      <alignment vertical="center" wrapText="1"/>
    </xf>
    <xf numFmtId="164" fontId="2" fillId="4" borderId="1" xfId="0" applyNumberFormat="1" applyFont="1" applyFill="1" applyBorder="1" applyAlignment="1">
      <alignment vertical="center"/>
    </xf>
    <xf numFmtId="164" fontId="2" fillId="10" borderId="1" xfId="0" applyNumberFormat="1" applyFont="1" applyFill="1" applyBorder="1" applyAlignment="1">
      <alignment vertical="center"/>
    </xf>
    <xf numFmtId="164" fontId="1" fillId="10" borderId="1" xfId="0" applyNumberFormat="1" applyFont="1" applyFill="1" applyBorder="1" applyAlignment="1">
      <alignment vertical="center"/>
    </xf>
    <xf numFmtId="0" fontId="13" fillId="0" borderId="0" xfId="0" applyFont="1" applyAlignment="1">
      <alignment vertical="center" wrapText="1"/>
    </xf>
    <xf numFmtId="164" fontId="15" fillId="0" borderId="0" xfId="0" applyNumberFormat="1" applyFont="1" applyAlignment="1">
      <alignment vertical="center"/>
    </xf>
    <xf numFmtId="164" fontId="1" fillId="10" borderId="7" xfId="0" applyNumberFormat="1" applyFont="1" applyFill="1" applyBorder="1" applyAlignment="1">
      <alignment vertical="center"/>
    </xf>
    <xf numFmtId="164" fontId="16" fillId="10" borderId="9" xfId="0" applyNumberFormat="1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12" borderId="1" xfId="0" applyFont="1" applyFill="1" applyBorder="1" applyAlignment="1">
      <alignment horizontal="center" vertical="center" wrapText="1"/>
    </xf>
    <xf numFmtId="16" fontId="2" fillId="12" borderId="1" xfId="0" applyNumberFormat="1" applyFont="1" applyFill="1" applyBorder="1" applyAlignment="1">
      <alignment horizontal="center" vertical="center" wrapText="1"/>
    </xf>
    <xf numFmtId="0" fontId="2" fillId="12" borderId="0" xfId="0" applyFont="1" applyFill="1" applyAlignment="1">
      <alignment vertical="center"/>
    </xf>
    <xf numFmtId="164" fontId="1" fillId="12" borderId="1" xfId="0" applyNumberFormat="1" applyFont="1" applyFill="1" applyBorder="1" applyAlignment="1">
      <alignment horizontal="center" vertical="center" wrapText="1"/>
    </xf>
    <xf numFmtId="164" fontId="17" fillId="13" borderId="0" xfId="0" applyNumberFormat="1" applyFont="1" applyFill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164" fontId="2" fillId="3" borderId="7" xfId="0" applyNumberFormat="1" applyFont="1" applyFill="1" applyBorder="1" applyAlignment="1">
      <alignment vertical="center"/>
    </xf>
    <xf numFmtId="0" fontId="3" fillId="14" borderId="1" xfId="0" applyFont="1" applyFill="1" applyBorder="1" applyAlignment="1">
      <alignment vertical="center" wrapText="1"/>
    </xf>
    <xf numFmtId="164" fontId="2" fillId="15" borderId="1" xfId="0" applyNumberFormat="1" applyFont="1" applyFill="1" applyBorder="1" applyAlignment="1">
      <alignment vertical="center"/>
    </xf>
    <xf numFmtId="164" fontId="1" fillId="15" borderId="1" xfId="0" applyNumberFormat="1" applyFont="1" applyFill="1" applyBorder="1" applyAlignment="1">
      <alignment vertical="center"/>
    </xf>
    <xf numFmtId="164" fontId="1" fillId="15" borderId="7" xfId="0" applyNumberFormat="1" applyFont="1" applyFill="1" applyBorder="1" applyAlignment="1">
      <alignment vertical="center"/>
    </xf>
    <xf numFmtId="164" fontId="16" fillId="15" borderId="9" xfId="0" applyNumberFormat="1" applyFont="1" applyFill="1" applyBorder="1" applyAlignment="1">
      <alignment vertical="center"/>
    </xf>
    <xf numFmtId="164" fontId="1" fillId="14" borderId="1" xfId="0" applyNumberFormat="1" applyFont="1" applyFill="1" applyBorder="1" applyAlignment="1">
      <alignment vertical="center"/>
    </xf>
    <xf numFmtId="164" fontId="1" fillId="14" borderId="5" xfId="0" applyNumberFormat="1" applyFont="1" applyFill="1" applyBorder="1" applyAlignment="1">
      <alignment horizontal="center" vertical="center" wrapText="1"/>
    </xf>
    <xf numFmtId="164" fontId="1" fillId="16" borderId="1" xfId="0" applyNumberFormat="1" applyFont="1" applyFill="1" applyBorder="1" applyAlignment="1">
      <alignment vertical="center" wrapText="1"/>
    </xf>
    <xf numFmtId="164" fontId="1" fillId="16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1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1" fillId="15" borderId="1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164" fontId="2" fillId="8" borderId="7" xfId="0" applyNumberFormat="1" applyFont="1" applyFill="1" applyBorder="1" applyAlignment="1">
      <alignment horizontal="right" vertical="center"/>
    </xf>
    <xf numFmtId="164" fontId="2" fillId="4" borderId="7" xfId="0" applyNumberFormat="1" applyFont="1" applyFill="1" applyBorder="1" applyAlignment="1">
      <alignment horizontal="right" vertical="center"/>
    </xf>
    <xf numFmtId="164" fontId="2" fillId="4" borderId="7" xfId="0" applyNumberFormat="1" applyFont="1" applyFill="1" applyBorder="1" applyAlignment="1">
      <alignment vertical="center"/>
    </xf>
    <xf numFmtId="0" fontId="14" fillId="14" borderId="9" xfId="0" applyFont="1" applyFill="1" applyBorder="1" applyAlignment="1">
      <alignment horizontal="left" vertical="center" wrapText="1"/>
    </xf>
    <xf numFmtId="0" fontId="14" fillId="11" borderId="9" xfId="0" applyFont="1" applyFill="1" applyBorder="1" applyAlignment="1">
      <alignment horizontal="center" vertical="center" wrapText="1"/>
    </xf>
    <xf numFmtId="164" fontId="15" fillId="8" borderId="9" xfId="0" applyNumberFormat="1" applyFont="1" applyFill="1" applyBorder="1" applyAlignment="1">
      <alignment horizontal="right" vertical="center"/>
    </xf>
    <xf numFmtId="164" fontId="15" fillId="4" borderId="9" xfId="0" applyNumberFormat="1" applyFont="1" applyFill="1" applyBorder="1" applyAlignment="1">
      <alignment horizontal="right" vertical="center"/>
    </xf>
    <xf numFmtId="164" fontId="15" fillId="4" borderId="9" xfId="0" applyNumberFormat="1" applyFont="1" applyFill="1" applyBorder="1" applyAlignment="1">
      <alignment vertical="center"/>
    </xf>
    <xf numFmtId="0" fontId="14" fillId="14" borderId="11" xfId="0" applyFont="1" applyFill="1" applyBorder="1" applyAlignment="1">
      <alignment horizontal="left" vertical="center" wrapText="1"/>
    </xf>
    <xf numFmtId="0" fontId="14" fillId="11" borderId="11" xfId="0" applyFont="1" applyFill="1" applyBorder="1" applyAlignment="1">
      <alignment horizontal="center" vertical="center" wrapText="1"/>
    </xf>
    <xf numFmtId="164" fontId="15" fillId="8" borderId="11" xfId="0" applyNumberFormat="1" applyFont="1" applyFill="1" applyBorder="1" applyAlignment="1">
      <alignment horizontal="right" vertical="center"/>
    </xf>
    <xf numFmtId="164" fontId="15" fillId="4" borderId="11" xfId="0" applyNumberFormat="1" applyFont="1" applyFill="1" applyBorder="1" applyAlignment="1">
      <alignment horizontal="right" vertical="center"/>
    </xf>
    <xf numFmtId="164" fontId="15" fillId="4" borderId="11" xfId="0" applyNumberFormat="1" applyFont="1" applyFill="1" applyBorder="1" applyAlignment="1">
      <alignment vertical="center"/>
    </xf>
    <xf numFmtId="164" fontId="16" fillId="10" borderId="11" xfId="0" applyNumberFormat="1" applyFont="1" applyFill="1" applyBorder="1" applyAlignment="1">
      <alignment vertical="center"/>
    </xf>
    <xf numFmtId="164" fontId="16" fillId="15" borderId="11" xfId="0" applyNumberFormat="1" applyFont="1" applyFill="1" applyBorder="1" applyAlignment="1">
      <alignment vertical="center"/>
    </xf>
    <xf numFmtId="164" fontId="15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64" fontId="2" fillId="8" borderId="10" xfId="0" applyNumberFormat="1" applyFont="1" applyFill="1" applyBorder="1" applyAlignment="1">
      <alignment horizontal="right" vertical="center"/>
    </xf>
    <xf numFmtId="164" fontId="2" fillId="4" borderId="10" xfId="0" applyNumberFormat="1" applyFont="1" applyFill="1" applyBorder="1" applyAlignment="1">
      <alignment horizontal="right" vertical="center"/>
    </xf>
    <xf numFmtId="164" fontId="2" fillId="4" borderId="10" xfId="0" applyNumberFormat="1" applyFont="1" applyFill="1" applyBorder="1" applyAlignment="1">
      <alignment vertical="center"/>
    </xf>
    <xf numFmtId="164" fontId="1" fillId="10" borderId="10" xfId="0" applyNumberFormat="1" applyFont="1" applyFill="1" applyBorder="1" applyAlignment="1">
      <alignment vertical="center"/>
    </xf>
    <xf numFmtId="164" fontId="1" fillId="2" borderId="10" xfId="0" applyNumberFormat="1" applyFont="1" applyFill="1" applyBorder="1" applyAlignment="1">
      <alignment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64" fontId="2" fillId="3" borderId="10" xfId="0" applyNumberFormat="1" applyFont="1" applyFill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0" fontId="2" fillId="14" borderId="1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164" fontId="1" fillId="9" borderId="16" xfId="0" applyNumberFormat="1" applyFont="1" applyFill="1" applyBorder="1" applyAlignment="1">
      <alignment horizontal="center" vertical="center" wrapText="1"/>
    </xf>
    <xf numFmtId="164" fontId="1" fillId="5" borderId="16" xfId="0" applyNumberFormat="1" applyFont="1" applyFill="1" applyBorder="1" applyAlignment="1">
      <alignment horizontal="center" vertical="center" wrapText="1"/>
    </xf>
    <xf numFmtId="164" fontId="1" fillId="2" borderId="16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44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44" fontId="2" fillId="9" borderId="9" xfId="0" applyNumberFormat="1" applyFont="1" applyFill="1" applyBorder="1" applyAlignment="1">
      <alignment vertical="center"/>
    </xf>
    <xf numFmtId="44" fontId="2" fillId="5" borderId="9" xfId="0" applyNumberFormat="1" applyFont="1" applyFill="1" applyBorder="1" applyAlignment="1">
      <alignment vertical="center"/>
    </xf>
    <xf numFmtId="44" fontId="2" fillId="2" borderId="9" xfId="0" applyNumberFormat="1" applyFont="1" applyFill="1" applyBorder="1" applyAlignment="1">
      <alignment vertical="center"/>
    </xf>
    <xf numFmtId="44" fontId="2" fillId="2" borderId="9" xfId="0" applyNumberFormat="1" applyFont="1" applyFill="1" applyBorder="1" applyAlignment="1">
      <alignment horizontal="center" vertical="center"/>
    </xf>
    <xf numFmtId="44" fontId="2" fillId="4" borderId="9" xfId="0" applyNumberFormat="1" applyFont="1" applyFill="1" applyBorder="1" applyAlignment="1">
      <alignment horizontal="center" vertical="center"/>
    </xf>
    <xf numFmtId="4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12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right" vertical="center" wrapText="1"/>
    </xf>
    <xf numFmtId="44" fontId="9" fillId="9" borderId="9" xfId="0" applyNumberFormat="1" applyFont="1" applyFill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44" fontId="2" fillId="9" borderId="18" xfId="0" applyNumberFormat="1" applyFont="1" applyFill="1" applyBorder="1" applyAlignment="1">
      <alignment vertical="center"/>
    </xf>
    <xf numFmtId="44" fontId="2" fillId="5" borderId="18" xfId="0" applyNumberFormat="1" applyFont="1" applyFill="1" applyBorder="1" applyAlignment="1">
      <alignment vertical="center"/>
    </xf>
    <xf numFmtId="44" fontId="2" fillId="2" borderId="18" xfId="0" applyNumberFormat="1" applyFont="1" applyFill="1" applyBorder="1" applyAlignment="1">
      <alignment vertical="center"/>
    </xf>
    <xf numFmtId="44" fontId="2" fillId="2" borderId="18" xfId="0" applyNumberFormat="1" applyFont="1" applyFill="1" applyBorder="1" applyAlignment="1">
      <alignment horizontal="center" vertical="center"/>
    </xf>
    <xf numFmtId="44" fontId="2" fillId="4" borderId="18" xfId="0" applyNumberFormat="1" applyFont="1" applyFill="1" applyBorder="1" applyAlignment="1">
      <alignment horizontal="center" vertical="center"/>
    </xf>
    <xf numFmtId="44" fontId="2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12" borderId="19" xfId="0" applyFont="1" applyFill="1" applyBorder="1" applyAlignment="1">
      <alignment vertical="center"/>
    </xf>
    <xf numFmtId="0" fontId="9" fillId="0" borderId="9" xfId="0" applyFont="1" applyBorder="1" applyAlignment="1">
      <alignment vertical="center" wrapText="1"/>
    </xf>
    <xf numFmtId="164" fontId="9" fillId="9" borderId="9" xfId="0" applyNumberFormat="1" applyFont="1" applyFill="1" applyBorder="1" applyAlignment="1">
      <alignment vertical="center"/>
    </xf>
    <xf numFmtId="164" fontId="9" fillId="5" borderId="9" xfId="0" applyNumberFormat="1" applyFont="1" applyFill="1" applyBorder="1" applyAlignment="1">
      <alignment horizontal="center" vertical="center"/>
    </xf>
    <xf numFmtId="164" fontId="9" fillId="2" borderId="9" xfId="0" applyNumberFormat="1" applyFont="1" applyFill="1" applyBorder="1" applyAlignment="1">
      <alignment horizontal="center" vertical="center"/>
    </xf>
    <xf numFmtId="164" fontId="9" fillId="4" borderId="9" xfId="0" applyNumberFormat="1" applyFont="1" applyFill="1" applyBorder="1" applyAlignment="1">
      <alignment horizontal="center" vertical="center"/>
    </xf>
    <xf numFmtId="164" fontId="9" fillId="0" borderId="9" xfId="0" applyNumberFormat="1" applyFont="1" applyBorder="1" applyAlignment="1">
      <alignment vertical="center"/>
    </xf>
    <xf numFmtId="44" fontId="9" fillId="0" borderId="9" xfId="0" applyNumberFormat="1" applyFont="1" applyBorder="1" applyAlignment="1">
      <alignment vertical="center"/>
    </xf>
    <xf numFmtId="44" fontId="2" fillId="5" borderId="18" xfId="0" applyNumberFormat="1" applyFont="1" applyFill="1" applyBorder="1" applyAlignment="1">
      <alignment horizontal="center" vertical="center"/>
    </xf>
    <xf numFmtId="0" fontId="17" fillId="14" borderId="1" xfId="0" applyFont="1" applyFill="1" applyBorder="1" applyAlignment="1">
      <alignment vertical="center" wrapText="1"/>
    </xf>
    <xf numFmtId="164" fontId="17" fillId="15" borderId="1" xfId="0" applyNumberFormat="1" applyFont="1" applyFill="1" applyBorder="1" applyAlignment="1">
      <alignment vertical="center"/>
    </xf>
    <xf numFmtId="164" fontId="18" fillId="2" borderId="1" xfId="0" applyNumberFormat="1" applyFont="1" applyFill="1" applyBorder="1" applyAlignment="1">
      <alignment vertical="center" wrapText="1"/>
    </xf>
    <xf numFmtId="0" fontId="17" fillId="14" borderId="1" xfId="0" applyFont="1" applyFill="1" applyBorder="1" applyAlignment="1">
      <alignment horizontal="center" vertical="center" wrapText="1"/>
    </xf>
    <xf numFmtId="0" fontId="17" fillId="14" borderId="1" xfId="0" applyFont="1" applyFill="1" applyBorder="1" applyAlignment="1">
      <alignment vertical="center"/>
    </xf>
    <xf numFmtId="164" fontId="17" fillId="14" borderId="1" xfId="0" applyNumberFormat="1" applyFont="1" applyFill="1" applyBorder="1" applyAlignment="1">
      <alignment vertical="center"/>
    </xf>
    <xf numFmtId="164" fontId="17" fillId="14" borderId="0" xfId="0" applyNumberFormat="1" applyFont="1" applyFill="1" applyAlignment="1">
      <alignment vertical="center"/>
    </xf>
    <xf numFmtId="164" fontId="17" fillId="10" borderId="1" xfId="0" applyNumberFormat="1" applyFont="1" applyFill="1" applyBorder="1" applyAlignment="1">
      <alignment vertical="center"/>
    </xf>
    <xf numFmtId="164" fontId="17" fillId="4" borderId="1" xfId="0" applyNumberFormat="1" applyFont="1" applyFill="1" applyBorder="1" applyAlignment="1">
      <alignment vertical="center"/>
    </xf>
    <xf numFmtId="0" fontId="2" fillId="12" borderId="8" xfId="0" applyFont="1" applyFill="1" applyBorder="1" applyAlignment="1">
      <alignment horizontal="center" vertical="center" wrapText="1"/>
    </xf>
    <xf numFmtId="0" fontId="2" fillId="12" borderId="9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164" fontId="2" fillId="8" borderId="9" xfId="0" applyNumberFormat="1" applyFont="1" applyFill="1" applyBorder="1" applyAlignment="1">
      <alignment horizontal="right" vertical="center"/>
    </xf>
    <xf numFmtId="164" fontId="2" fillId="4" borderId="9" xfId="0" applyNumberFormat="1" applyFont="1" applyFill="1" applyBorder="1" applyAlignment="1">
      <alignment horizontal="right" vertical="center"/>
    </xf>
    <xf numFmtId="164" fontId="2" fillId="4" borderId="9" xfId="0" applyNumberFormat="1" applyFont="1" applyFill="1" applyBorder="1" applyAlignment="1">
      <alignment vertical="center" wrapText="1"/>
    </xf>
    <xf numFmtId="164" fontId="2" fillId="4" borderId="9" xfId="0" applyNumberFormat="1" applyFont="1" applyFill="1" applyBorder="1" applyAlignment="1">
      <alignment vertical="center"/>
    </xf>
    <xf numFmtId="164" fontId="2" fillId="10" borderId="9" xfId="0" applyNumberFormat="1" applyFont="1" applyFill="1" applyBorder="1" applyAlignment="1">
      <alignment vertical="center"/>
    </xf>
    <xf numFmtId="164" fontId="2" fillId="15" borderId="9" xfId="0" applyNumberFormat="1" applyFont="1" applyFill="1" applyBorder="1" applyAlignment="1">
      <alignment vertical="center"/>
    </xf>
    <xf numFmtId="164" fontId="1" fillId="2" borderId="9" xfId="0" applyNumberFormat="1" applyFont="1" applyFill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164" fontId="2" fillId="3" borderId="9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4" fontId="2" fillId="2" borderId="10" xfId="1" applyFont="1" applyFill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2" fillId="14" borderId="7" xfId="0" applyFont="1" applyFill="1" applyBorder="1" applyAlignment="1">
      <alignment horizontal="center" vertical="center" wrapText="1"/>
    </xf>
    <xf numFmtId="0" fontId="2" fillId="14" borderId="10" xfId="0" applyFont="1" applyFill="1" applyBorder="1" applyAlignment="1">
      <alignment horizontal="center" vertical="center" wrapText="1"/>
    </xf>
    <xf numFmtId="44" fontId="2" fillId="14" borderId="1" xfId="1" applyFont="1" applyFill="1" applyBorder="1" applyAlignment="1">
      <alignment horizontal="center" vertical="center" wrapText="1"/>
    </xf>
    <xf numFmtId="164" fontId="1" fillId="10" borderId="1" xfId="0" applyNumberFormat="1" applyFont="1" applyFill="1" applyBorder="1" applyAlignment="1">
      <alignment horizontal="center" vertical="center"/>
    </xf>
    <xf numFmtId="164" fontId="1" fillId="15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15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64" fontId="17" fillId="20" borderId="1" xfId="0" applyNumberFormat="1" applyFont="1" applyFill="1" applyBorder="1" applyAlignment="1">
      <alignment horizontal="right" vertical="center"/>
    </xf>
    <xf numFmtId="164" fontId="18" fillId="19" borderId="1" xfId="0" applyNumberFormat="1" applyFont="1" applyFill="1" applyBorder="1" applyAlignment="1">
      <alignment horizontal="right" vertical="center"/>
    </xf>
    <xf numFmtId="164" fontId="17" fillId="19" borderId="1" xfId="0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164" fontId="17" fillId="0" borderId="0" xfId="0" applyNumberFormat="1" applyFont="1" applyFill="1" applyAlignment="1">
      <alignment vertical="center"/>
    </xf>
    <xf numFmtId="0" fontId="1" fillId="20" borderId="10" xfId="0" applyFont="1" applyFill="1" applyBorder="1" applyAlignment="1">
      <alignment horizontal="center" vertical="center" wrapText="1"/>
    </xf>
    <xf numFmtId="164" fontId="2" fillId="15" borderId="1" xfId="0" applyNumberFormat="1" applyFont="1" applyFill="1" applyBorder="1" applyAlignment="1">
      <alignment vertical="center" wrapText="1"/>
    </xf>
    <xf numFmtId="164" fontId="1" fillId="4" borderId="1" xfId="0" applyNumberFormat="1" applyFont="1" applyFill="1" applyBorder="1" applyAlignment="1">
      <alignment horizontal="right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1" fillId="21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4" fontId="0" fillId="0" borderId="0" xfId="0" applyNumberFormat="1"/>
    <xf numFmtId="44" fontId="0" fillId="0" borderId="0" xfId="0" applyNumberFormat="1" applyFont="1"/>
    <xf numFmtId="44" fontId="2" fillId="17" borderId="10" xfId="1" applyFont="1" applyFill="1" applyBorder="1" applyAlignment="1">
      <alignment horizontal="center" vertical="center" wrapText="1"/>
    </xf>
    <xf numFmtId="44" fontId="2" fillId="18" borderId="10" xfId="1" applyFont="1" applyFill="1" applyBorder="1" applyAlignment="1">
      <alignment horizontal="center" vertical="center" wrapText="1"/>
    </xf>
    <xf numFmtId="44" fontId="2" fillId="22" borderId="10" xfId="1" applyFont="1" applyFill="1" applyBorder="1" applyAlignment="1">
      <alignment horizontal="center" vertical="center" wrapText="1"/>
    </xf>
    <xf numFmtId="44" fontId="0" fillId="0" borderId="0" xfId="1" applyFont="1"/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right" vertical="top" wrapText="1"/>
    </xf>
    <xf numFmtId="44" fontId="2" fillId="0" borderId="1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center"/>
    </xf>
    <xf numFmtId="44" fontId="2" fillId="19" borderId="10" xfId="0" applyNumberFormat="1" applyFont="1" applyFill="1" applyBorder="1" applyAlignment="1">
      <alignment horizontal="center" vertical="center" wrapText="1"/>
    </xf>
    <xf numFmtId="44" fontId="2" fillId="0" borderId="0" xfId="0" applyNumberFormat="1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/>
    </xf>
    <xf numFmtId="164" fontId="11" fillId="0" borderId="0" xfId="0" applyNumberFormat="1" applyFont="1" applyAlignment="1">
      <alignment horizontal="left" vertical="center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164" fontId="1" fillId="14" borderId="2" xfId="0" applyNumberFormat="1" applyFont="1" applyFill="1" applyBorder="1" applyAlignment="1">
      <alignment horizontal="center" vertical="center" wrapText="1"/>
    </xf>
    <xf numFmtId="164" fontId="1" fillId="14" borderId="3" xfId="0" applyNumberFormat="1" applyFont="1" applyFill="1" applyBorder="1" applyAlignment="1">
      <alignment horizontal="center" vertical="center" wrapText="1"/>
    </xf>
    <xf numFmtId="164" fontId="1" fillId="14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7" borderId="0" xfId="0" applyFont="1" applyFill="1" applyAlignment="1">
      <alignment horizontal="center" vertical="center" wrapText="1"/>
    </xf>
    <xf numFmtId="164" fontId="1" fillId="9" borderId="1" xfId="0" applyNumberFormat="1" applyFont="1" applyFill="1" applyBorder="1" applyAlignment="1">
      <alignment horizontal="center" vertical="center" wrapText="1"/>
    </xf>
    <xf numFmtId="164" fontId="1" fillId="9" borderId="2" xfId="0" applyNumberFormat="1" applyFont="1" applyFill="1" applyBorder="1" applyAlignment="1">
      <alignment horizontal="center" vertical="center" wrapText="1"/>
    </xf>
    <xf numFmtId="164" fontId="1" fillId="9" borderId="3" xfId="0" applyNumberFormat="1" applyFont="1" applyFill="1" applyBorder="1" applyAlignment="1">
      <alignment horizontal="center" vertical="center" wrapText="1"/>
    </xf>
    <xf numFmtId="164" fontId="1" fillId="9" borderId="5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2" fillId="12" borderId="8" xfId="0" applyFont="1" applyFill="1" applyBorder="1" applyAlignment="1">
      <alignment horizontal="center" vertical="center" wrapText="1"/>
    </xf>
    <xf numFmtId="0" fontId="2" fillId="12" borderId="9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BC468"/>
  <sheetViews>
    <sheetView tabSelected="1" showWhiteSpace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6" sqref="D6"/>
    </sheetView>
  </sheetViews>
  <sheetFormatPr defaultColWidth="11" defaultRowHeight="12.75" x14ac:dyDescent="0.2"/>
  <cols>
    <col min="1" max="1" width="21.625" style="14" customWidth="1"/>
    <col min="2" max="2" width="2.125" style="40" customWidth="1"/>
    <col min="3" max="3" width="9.375" style="3" bestFit="1" customWidth="1"/>
    <col min="4" max="4" width="11.625" style="3" customWidth="1"/>
    <col min="5" max="5" width="8.25" style="3" bestFit="1" customWidth="1"/>
    <col min="6" max="6" width="9.25" style="3" bestFit="1" customWidth="1"/>
    <col min="7" max="7" width="9.5" style="3" bestFit="1" customWidth="1"/>
    <col min="8" max="8" width="9.375" style="9" bestFit="1" customWidth="1"/>
    <col min="9" max="9" width="11.875" style="9" customWidth="1"/>
    <col min="10" max="10" width="8.25" style="9" bestFit="1" customWidth="1"/>
    <col min="11" max="11" width="9.25" style="9" bestFit="1" customWidth="1"/>
    <col min="12" max="12" width="10.125" style="3" customWidth="1"/>
    <col min="13" max="13" width="11.5" style="3" customWidth="1"/>
    <col min="14" max="14" width="11.375" style="3" customWidth="1"/>
    <col min="15" max="15" width="9.375" style="3" customWidth="1"/>
    <col min="16" max="16" width="11" style="3" customWidth="1"/>
    <col min="17" max="17" width="9.375" style="3" customWidth="1"/>
    <col min="18" max="18" width="11.25" style="3" customWidth="1"/>
    <col min="19" max="19" width="11.625" style="3" bestFit="1" customWidth="1"/>
    <col min="20" max="20" width="14" style="7" bestFit="1" customWidth="1"/>
    <col min="21" max="21" width="13.75" style="7" customWidth="1"/>
    <col min="22" max="22" width="9" style="7" customWidth="1"/>
    <col min="23" max="23" width="12" style="7" bestFit="1" customWidth="1"/>
    <col min="24" max="24" width="10" style="2" bestFit="1" customWidth="1"/>
    <col min="25" max="25" width="15.25" style="3" bestFit="1" customWidth="1"/>
    <col min="26" max="26" width="11" style="1" customWidth="1"/>
    <col min="27" max="27" width="12.5" style="1" customWidth="1"/>
    <col min="28" max="28" width="11" style="4" customWidth="1"/>
    <col min="29" max="16384" width="11" style="4"/>
  </cols>
  <sheetData>
    <row r="1" spans="1:54" s="62" customFormat="1" ht="26.25" customHeight="1" x14ac:dyDescent="0.2"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2"/>
      <c r="BA1" s="262"/>
      <c r="BB1" s="262"/>
    </row>
    <row r="2" spans="1:54" ht="53.25" customHeight="1" x14ac:dyDescent="0.2">
      <c r="B2" s="212"/>
      <c r="C2" s="72"/>
      <c r="D2" s="72"/>
      <c r="E2" s="53"/>
      <c r="F2" s="53"/>
      <c r="G2" s="53"/>
      <c r="H2" s="53"/>
      <c r="I2" s="53"/>
      <c r="J2" s="53"/>
      <c r="K2" s="53"/>
      <c r="L2" s="53"/>
      <c r="M2" s="35"/>
      <c r="N2" s="35"/>
      <c r="O2" s="35"/>
      <c r="P2" s="35"/>
      <c r="Q2" s="35"/>
      <c r="R2" s="35"/>
      <c r="S2" s="272" t="s">
        <v>229</v>
      </c>
      <c r="T2" s="272"/>
      <c r="U2" s="272"/>
      <c r="V2" s="188"/>
      <c r="W2" s="273" t="s">
        <v>130</v>
      </c>
      <c r="X2" s="273"/>
      <c r="Y2" s="58"/>
    </row>
    <row r="3" spans="1:54" ht="52.5" customHeight="1" x14ac:dyDescent="0.2">
      <c r="A3" s="76" t="s">
        <v>357</v>
      </c>
      <c r="B3" s="57"/>
      <c r="C3" s="31"/>
      <c r="D3" s="31"/>
      <c r="E3" s="31"/>
      <c r="F3" s="31"/>
      <c r="G3" s="31"/>
      <c r="H3" s="31"/>
      <c r="I3" s="31"/>
      <c r="J3" s="31"/>
      <c r="K3" s="31"/>
      <c r="L3" s="31"/>
      <c r="M3" s="4"/>
      <c r="N3" s="4"/>
      <c r="O3" s="4"/>
      <c r="P3" s="4"/>
      <c r="Q3" s="4"/>
      <c r="R3" s="4"/>
      <c r="S3" s="55" t="s">
        <v>271</v>
      </c>
      <c r="T3" s="52"/>
      <c r="U3" s="55" t="s">
        <v>271</v>
      </c>
      <c r="V3" s="55"/>
      <c r="W3" s="56" t="s">
        <v>274</v>
      </c>
      <c r="X3" s="54"/>
      <c r="Y3" s="59"/>
    </row>
    <row r="4" spans="1:54" s="6" customFormat="1" ht="67.5" customHeight="1" x14ac:dyDescent="0.2">
      <c r="A4" s="10" t="s">
        <v>0</v>
      </c>
      <c r="B4" s="10"/>
      <c r="C4" s="33" t="s">
        <v>168</v>
      </c>
      <c r="D4" s="33" t="s">
        <v>169</v>
      </c>
      <c r="E4" s="33" t="s">
        <v>204</v>
      </c>
      <c r="F4" s="33" t="s">
        <v>205</v>
      </c>
      <c r="G4" s="33" t="s">
        <v>206</v>
      </c>
      <c r="H4" s="21" t="s">
        <v>170</v>
      </c>
      <c r="I4" s="21" t="s">
        <v>207</v>
      </c>
      <c r="J4" s="21" t="s">
        <v>208</v>
      </c>
      <c r="K4" s="21" t="s">
        <v>209</v>
      </c>
      <c r="L4" s="21" t="s">
        <v>210</v>
      </c>
      <c r="M4" s="61" t="s">
        <v>211</v>
      </c>
      <c r="N4" s="61" t="s">
        <v>260</v>
      </c>
      <c r="O4" s="61" t="s">
        <v>261</v>
      </c>
      <c r="P4" s="61" t="s">
        <v>262</v>
      </c>
      <c r="Q4" s="61" t="s">
        <v>263</v>
      </c>
      <c r="R4" s="234" t="s">
        <v>266</v>
      </c>
      <c r="S4" s="5" t="s">
        <v>264</v>
      </c>
      <c r="T4" s="82" t="s">
        <v>220</v>
      </c>
      <c r="U4" s="82" t="s">
        <v>100</v>
      </c>
      <c r="V4" s="82" t="s">
        <v>305</v>
      </c>
      <c r="W4" s="82" t="s">
        <v>110</v>
      </c>
      <c r="X4" s="24" t="s">
        <v>119</v>
      </c>
      <c r="Y4" s="30" t="s">
        <v>265</v>
      </c>
    </row>
    <row r="5" spans="1:54" s="8" customFormat="1" ht="23.25" customHeight="1" x14ac:dyDescent="0.2">
      <c r="A5" s="269" t="s">
        <v>98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1"/>
    </row>
    <row r="6" spans="1:54" s="154" customFormat="1" ht="23.25" customHeight="1" x14ac:dyDescent="0.2">
      <c r="A6" s="152" t="s">
        <v>285</v>
      </c>
      <c r="B6" s="198"/>
      <c r="C6" s="229" t="s">
        <v>334</v>
      </c>
      <c r="D6" s="229"/>
      <c r="E6" s="229"/>
      <c r="F6" s="229"/>
      <c r="G6" s="229"/>
      <c r="H6" s="200" t="s">
        <v>334</v>
      </c>
      <c r="I6" s="200"/>
      <c r="J6" s="200"/>
      <c r="K6" s="200"/>
      <c r="L6" s="200"/>
      <c r="M6" s="232" t="s">
        <v>334</v>
      </c>
      <c r="N6" s="233"/>
      <c r="O6" s="233"/>
      <c r="P6" s="233"/>
      <c r="Q6" s="233"/>
      <c r="R6" s="219" t="s">
        <v>334</v>
      </c>
      <c r="S6" s="199">
        <v>2800</v>
      </c>
      <c r="T6" s="203" t="s">
        <v>277</v>
      </c>
      <c r="U6" s="203" t="s">
        <v>277</v>
      </c>
      <c r="V6" s="203" t="s">
        <v>277</v>
      </c>
      <c r="W6" s="154" t="s">
        <v>277</v>
      </c>
      <c r="X6" s="154" t="s">
        <v>277</v>
      </c>
      <c r="Y6" s="248">
        <v>400</v>
      </c>
      <c r="Z6" s="254"/>
    </row>
    <row r="7" spans="1:54" ht="25.5" x14ac:dyDescent="0.2">
      <c r="A7" s="145" t="s">
        <v>120</v>
      </c>
      <c r="B7" s="145"/>
      <c r="C7" s="189">
        <v>250</v>
      </c>
      <c r="D7" s="189"/>
      <c r="E7" s="189"/>
      <c r="F7" s="189">
        <v>250</v>
      </c>
      <c r="G7" s="189">
        <v>0</v>
      </c>
      <c r="H7" s="190">
        <v>1200</v>
      </c>
      <c r="I7" s="191">
        <v>300</v>
      </c>
      <c r="J7" s="191">
        <v>0</v>
      </c>
      <c r="K7" s="191">
        <v>1500</v>
      </c>
      <c r="L7" s="192">
        <v>0</v>
      </c>
      <c r="M7" s="193">
        <v>1200</v>
      </c>
      <c r="N7" s="193"/>
      <c r="O7" s="193"/>
      <c r="P7" s="193">
        <v>1200</v>
      </c>
      <c r="Q7" s="193">
        <v>0</v>
      </c>
      <c r="R7" s="194">
        <v>2000</v>
      </c>
      <c r="S7" s="195">
        <v>2000</v>
      </c>
      <c r="T7" s="155" t="s">
        <v>277</v>
      </c>
      <c r="U7" s="155" t="s">
        <v>277</v>
      </c>
      <c r="V7" s="187" t="s">
        <v>277</v>
      </c>
      <c r="W7" s="155" t="s">
        <v>277</v>
      </c>
      <c r="X7" s="196" t="s">
        <v>277</v>
      </c>
      <c r="Y7" s="197">
        <v>2300</v>
      </c>
      <c r="Z7" s="3"/>
      <c r="AA7" s="4"/>
    </row>
    <row r="8" spans="1:54" ht="25.5" x14ac:dyDescent="0.2">
      <c r="A8" s="11" t="s">
        <v>1</v>
      </c>
      <c r="B8" s="25"/>
      <c r="C8" s="42">
        <v>3225</v>
      </c>
      <c r="D8" s="66"/>
      <c r="E8" s="66"/>
      <c r="F8" s="66">
        <v>3137.67</v>
      </c>
      <c r="G8" s="66">
        <v>87.33</v>
      </c>
      <c r="H8" s="50">
        <v>2080</v>
      </c>
      <c r="I8" s="68">
        <v>0</v>
      </c>
      <c r="J8" s="68">
        <v>0</v>
      </c>
      <c r="K8" s="68">
        <v>2000</v>
      </c>
      <c r="L8" s="69">
        <v>80</v>
      </c>
      <c r="M8" s="70">
        <v>2400</v>
      </c>
      <c r="N8" s="70"/>
      <c r="O8" s="70"/>
      <c r="P8" s="70">
        <v>2397.16</v>
      </c>
      <c r="Q8" s="70">
        <v>2.84</v>
      </c>
      <c r="R8" s="91">
        <v>2400</v>
      </c>
      <c r="S8" s="77">
        <v>2500</v>
      </c>
      <c r="T8" s="79" t="s">
        <v>277</v>
      </c>
      <c r="U8" s="201" t="s">
        <v>277</v>
      </c>
      <c r="V8" s="201" t="s">
        <v>277</v>
      </c>
      <c r="W8" s="79" t="s">
        <v>277</v>
      </c>
      <c r="X8" s="43" t="s">
        <v>277</v>
      </c>
      <c r="Y8" s="60">
        <v>2500</v>
      </c>
      <c r="Z8" s="3"/>
      <c r="AA8" s="4"/>
    </row>
    <row r="9" spans="1:54" ht="25.5" x14ac:dyDescent="0.2">
      <c r="A9" s="11" t="s">
        <v>356</v>
      </c>
      <c r="B9" s="25"/>
      <c r="C9" s="42">
        <v>800</v>
      </c>
      <c r="D9" s="66"/>
      <c r="E9" s="66"/>
      <c r="F9" s="66">
        <v>800</v>
      </c>
      <c r="G9" s="66">
        <v>0</v>
      </c>
      <c r="H9" s="50">
        <v>900</v>
      </c>
      <c r="I9" s="68">
        <v>0</v>
      </c>
      <c r="J9" s="68">
        <v>0</v>
      </c>
      <c r="K9" s="68">
        <v>0</v>
      </c>
      <c r="L9" s="69">
        <v>900</v>
      </c>
      <c r="M9" s="70">
        <v>500</v>
      </c>
      <c r="N9" s="70"/>
      <c r="O9" s="70"/>
      <c r="P9" s="70"/>
      <c r="Q9" s="70">
        <v>500</v>
      </c>
      <c r="R9" s="91">
        <v>0</v>
      </c>
      <c r="S9" s="77"/>
      <c r="T9" s="79"/>
      <c r="U9" s="79"/>
      <c r="V9" s="79"/>
      <c r="W9" s="79"/>
      <c r="X9" s="43"/>
      <c r="Y9" s="60"/>
      <c r="Z9" s="3"/>
      <c r="AA9" s="4"/>
    </row>
    <row r="10" spans="1:54" ht="25.5" x14ac:dyDescent="0.2">
      <c r="A10" s="25" t="s">
        <v>280</v>
      </c>
      <c r="B10" s="25"/>
      <c r="C10" s="44" t="s">
        <v>102</v>
      </c>
      <c r="D10" s="66"/>
      <c r="E10" s="66"/>
      <c r="F10" s="66"/>
      <c r="G10" s="66"/>
      <c r="H10" s="51" t="s">
        <v>102</v>
      </c>
      <c r="I10" s="68"/>
      <c r="J10" s="68"/>
      <c r="K10" s="68"/>
      <c r="L10" s="69"/>
      <c r="M10" s="71" t="s">
        <v>102</v>
      </c>
      <c r="N10" s="71"/>
      <c r="O10" s="71"/>
      <c r="P10" s="71"/>
      <c r="Q10" s="71"/>
      <c r="R10" s="91">
        <v>50</v>
      </c>
      <c r="S10" s="77"/>
      <c r="T10" s="79"/>
      <c r="U10" s="79"/>
      <c r="V10" s="79"/>
      <c r="W10" s="79"/>
      <c r="X10" s="43"/>
      <c r="Y10" s="60"/>
      <c r="Z10" s="3"/>
      <c r="AA10" s="4"/>
    </row>
    <row r="11" spans="1:54" s="35" customFormat="1" x14ac:dyDescent="0.2">
      <c r="A11" s="25" t="s">
        <v>288</v>
      </c>
      <c r="B11" s="25"/>
      <c r="C11" s="66">
        <v>1200</v>
      </c>
      <c r="D11" s="66"/>
      <c r="E11" s="66"/>
      <c r="F11" s="66">
        <v>36.799999999999997</v>
      </c>
      <c r="G11" s="66">
        <v>1163.2</v>
      </c>
      <c r="H11" s="51" t="s">
        <v>102</v>
      </c>
      <c r="I11" s="68"/>
      <c r="J11" s="68"/>
      <c r="K11" s="68"/>
      <c r="L11" s="69"/>
      <c r="M11" s="71" t="s">
        <v>336</v>
      </c>
      <c r="N11" s="71"/>
      <c r="O11" s="71"/>
      <c r="P11" s="71"/>
      <c r="Q11" s="71"/>
      <c r="R11" s="104" t="s">
        <v>335</v>
      </c>
      <c r="S11" s="77">
        <v>10000</v>
      </c>
      <c r="T11" s="100" t="s">
        <v>277</v>
      </c>
      <c r="U11" s="100" t="s">
        <v>277</v>
      </c>
      <c r="V11" s="201" t="s">
        <v>277</v>
      </c>
      <c r="W11" s="79" t="s">
        <v>277</v>
      </c>
      <c r="X11" s="43" t="s">
        <v>277</v>
      </c>
      <c r="Y11" s="60">
        <v>300</v>
      </c>
      <c r="Z11" s="3"/>
    </row>
    <row r="12" spans="1:54" x14ac:dyDescent="0.2">
      <c r="A12" s="11" t="s">
        <v>3</v>
      </c>
      <c r="B12" s="25"/>
      <c r="C12" s="42">
        <v>5000</v>
      </c>
      <c r="D12" s="66"/>
      <c r="E12" s="66"/>
      <c r="F12" s="66">
        <v>5000</v>
      </c>
      <c r="G12" s="66">
        <v>0</v>
      </c>
      <c r="H12" s="50">
        <v>5000</v>
      </c>
      <c r="I12" s="68">
        <v>0</v>
      </c>
      <c r="J12" s="68">
        <v>0</v>
      </c>
      <c r="K12" s="68">
        <v>4606.05</v>
      </c>
      <c r="L12" s="69">
        <v>393.95</v>
      </c>
      <c r="M12" s="70">
        <v>6000</v>
      </c>
      <c r="N12" s="70"/>
      <c r="O12" s="70"/>
      <c r="P12" s="70">
        <v>6000</v>
      </c>
      <c r="Q12" s="70">
        <v>0</v>
      </c>
      <c r="R12" s="91">
        <v>5600</v>
      </c>
      <c r="S12" s="77">
        <v>6000</v>
      </c>
      <c r="T12" s="201" t="s">
        <v>270</v>
      </c>
      <c r="U12" s="79" t="s">
        <v>270</v>
      </c>
      <c r="V12" s="79" t="s">
        <v>277</v>
      </c>
      <c r="W12" s="79" t="s">
        <v>277</v>
      </c>
      <c r="X12" s="43" t="s">
        <v>277</v>
      </c>
      <c r="Y12" s="60">
        <v>5600</v>
      </c>
      <c r="Z12" s="3"/>
      <c r="AA12" s="4"/>
    </row>
    <row r="13" spans="1:54" x14ac:dyDescent="0.2">
      <c r="A13" s="25" t="s">
        <v>180</v>
      </c>
      <c r="B13" s="25"/>
      <c r="C13" s="44" t="s">
        <v>102</v>
      </c>
      <c r="D13" s="66">
        <v>300</v>
      </c>
      <c r="E13" s="66"/>
      <c r="F13" s="66">
        <v>216.72</v>
      </c>
      <c r="G13" s="66">
        <v>83.28</v>
      </c>
      <c r="H13" s="51" t="s">
        <v>102</v>
      </c>
      <c r="I13" s="68"/>
      <c r="J13" s="68"/>
      <c r="K13" s="68"/>
      <c r="L13" s="69"/>
      <c r="M13" s="70">
        <v>150</v>
      </c>
      <c r="N13" s="70"/>
      <c r="O13" s="70">
        <v>50</v>
      </c>
      <c r="P13" s="70">
        <v>0</v>
      </c>
      <c r="Q13" s="70">
        <v>100</v>
      </c>
      <c r="R13" s="91">
        <v>150</v>
      </c>
      <c r="S13" s="77">
        <v>150</v>
      </c>
      <c r="T13" s="201" t="s">
        <v>270</v>
      </c>
      <c r="U13" s="79" t="s">
        <v>277</v>
      </c>
      <c r="V13" s="79" t="s">
        <v>277</v>
      </c>
      <c r="W13" s="79" t="s">
        <v>277</v>
      </c>
      <c r="X13" s="43" t="s">
        <v>277</v>
      </c>
      <c r="Y13" s="60">
        <v>80</v>
      </c>
      <c r="Z13" s="3"/>
      <c r="AA13" s="4"/>
    </row>
    <row r="14" spans="1:54" s="3" customFormat="1" ht="25.5" x14ac:dyDescent="0.2">
      <c r="A14" s="25" t="s">
        <v>230</v>
      </c>
      <c r="B14" s="25"/>
      <c r="C14" s="42">
        <v>800</v>
      </c>
      <c r="D14" s="66">
        <v>0</v>
      </c>
      <c r="E14" s="66">
        <v>0</v>
      </c>
      <c r="F14" s="66">
        <v>60.5</v>
      </c>
      <c r="G14" s="66">
        <v>739.5</v>
      </c>
      <c r="H14" s="51" t="s">
        <v>102</v>
      </c>
      <c r="I14" s="69"/>
      <c r="J14" s="69"/>
      <c r="K14" s="69"/>
      <c r="L14" s="69"/>
      <c r="M14" s="71" t="s">
        <v>102</v>
      </c>
      <c r="N14" s="71"/>
      <c r="O14" s="71"/>
      <c r="P14" s="71"/>
      <c r="Q14" s="71"/>
      <c r="R14" s="91">
        <v>250</v>
      </c>
      <c r="S14" s="77">
        <v>10000</v>
      </c>
      <c r="T14" s="201" t="s">
        <v>277</v>
      </c>
      <c r="U14" s="201" t="s">
        <v>277</v>
      </c>
      <c r="V14" s="201" t="s">
        <v>277</v>
      </c>
      <c r="W14" s="79" t="s">
        <v>277</v>
      </c>
      <c r="X14" s="43" t="s">
        <v>277</v>
      </c>
      <c r="Y14" s="60">
        <v>250</v>
      </c>
    </row>
    <row r="15" spans="1:54" s="3" customFormat="1" ht="38.25" x14ac:dyDescent="0.2">
      <c r="A15" s="11" t="s">
        <v>4</v>
      </c>
      <c r="B15" s="25"/>
      <c r="C15" s="42">
        <v>850</v>
      </c>
      <c r="D15" s="66"/>
      <c r="E15" s="66"/>
      <c r="F15" s="66">
        <v>817.71</v>
      </c>
      <c r="G15" s="66">
        <v>32.29</v>
      </c>
      <c r="H15" s="50">
        <v>850</v>
      </c>
      <c r="I15" s="69">
        <v>0</v>
      </c>
      <c r="J15" s="69">
        <v>0</v>
      </c>
      <c r="K15" s="69">
        <v>829.81</v>
      </c>
      <c r="L15" s="69">
        <v>20.190000000000001</v>
      </c>
      <c r="M15" s="70">
        <v>850</v>
      </c>
      <c r="N15" s="70"/>
      <c r="O15" s="70"/>
      <c r="P15" s="70">
        <v>850</v>
      </c>
      <c r="Q15" s="70">
        <v>0</v>
      </c>
      <c r="R15" s="91">
        <v>900</v>
      </c>
      <c r="S15" s="77">
        <v>900</v>
      </c>
      <c r="T15" s="79" t="s">
        <v>270</v>
      </c>
      <c r="U15" s="201" t="s">
        <v>270</v>
      </c>
      <c r="V15" s="201" t="s">
        <v>277</v>
      </c>
      <c r="W15" s="79" t="s">
        <v>277</v>
      </c>
      <c r="X15" s="43" t="s">
        <v>277</v>
      </c>
      <c r="Y15" s="60">
        <v>900</v>
      </c>
    </row>
    <row r="16" spans="1:54" s="3" customFormat="1" ht="25.5" x14ac:dyDescent="0.2">
      <c r="A16" s="11" t="s">
        <v>135</v>
      </c>
      <c r="B16" s="25"/>
      <c r="C16" s="42">
        <v>900</v>
      </c>
      <c r="D16" s="66"/>
      <c r="E16" s="66"/>
      <c r="F16" s="66">
        <v>900</v>
      </c>
      <c r="G16" s="66">
        <v>0</v>
      </c>
      <c r="H16" s="50">
        <v>1100</v>
      </c>
      <c r="I16" s="69">
        <v>0</v>
      </c>
      <c r="J16" s="69">
        <v>0</v>
      </c>
      <c r="K16" s="69">
        <v>1100</v>
      </c>
      <c r="L16" s="69">
        <v>0</v>
      </c>
      <c r="M16" s="70">
        <v>1100</v>
      </c>
      <c r="N16" s="70"/>
      <c r="O16" s="70"/>
      <c r="P16" s="70">
        <v>1001.85</v>
      </c>
      <c r="Q16" s="70">
        <v>98.15</v>
      </c>
      <c r="R16" s="91">
        <v>1430</v>
      </c>
      <c r="S16" s="77">
        <v>1800</v>
      </c>
      <c r="T16" s="201" t="s">
        <v>270</v>
      </c>
      <c r="U16" s="201" t="s">
        <v>270</v>
      </c>
      <c r="V16" s="201" t="s">
        <v>277</v>
      </c>
      <c r="W16" s="79" t="s">
        <v>277</v>
      </c>
      <c r="X16" s="43" t="s">
        <v>277</v>
      </c>
      <c r="Y16" s="60">
        <v>1440</v>
      </c>
    </row>
    <row r="17" spans="1:25" s="3" customFormat="1" ht="30.75" customHeight="1" x14ac:dyDescent="0.2">
      <c r="A17" s="11" t="s">
        <v>5</v>
      </c>
      <c r="B17" s="25"/>
      <c r="C17" s="42">
        <v>800</v>
      </c>
      <c r="D17" s="66"/>
      <c r="E17" s="66"/>
      <c r="F17" s="66">
        <v>648.38</v>
      </c>
      <c r="G17" s="66">
        <v>151.62</v>
      </c>
      <c r="H17" s="50">
        <v>1040</v>
      </c>
      <c r="I17" s="69">
        <v>0</v>
      </c>
      <c r="J17" s="69">
        <v>0</v>
      </c>
      <c r="K17" s="69">
        <v>1011.31</v>
      </c>
      <c r="L17" s="69">
        <v>28.69</v>
      </c>
      <c r="M17" s="70">
        <v>900</v>
      </c>
      <c r="N17" s="70"/>
      <c r="O17" s="70"/>
      <c r="P17" s="70">
        <v>894.15</v>
      </c>
      <c r="Q17" s="70">
        <v>5.85</v>
      </c>
      <c r="R17" s="91">
        <v>1100</v>
      </c>
      <c r="S17" s="77">
        <v>4000</v>
      </c>
      <c r="T17" s="79" t="s">
        <v>277</v>
      </c>
      <c r="U17" s="201" t="s">
        <v>270</v>
      </c>
      <c r="V17" s="201" t="s">
        <v>277</v>
      </c>
      <c r="W17" s="79" t="s">
        <v>277</v>
      </c>
      <c r="X17" s="43" t="s">
        <v>277</v>
      </c>
      <c r="Y17" s="60">
        <v>1300</v>
      </c>
    </row>
    <row r="18" spans="1:25" s="3" customFormat="1" ht="25.5" x14ac:dyDescent="0.2">
      <c r="A18" s="11" t="s">
        <v>6</v>
      </c>
      <c r="B18" s="25"/>
      <c r="C18" s="42">
        <v>800</v>
      </c>
      <c r="D18" s="66"/>
      <c r="E18" s="66"/>
      <c r="F18" s="66">
        <v>800</v>
      </c>
      <c r="G18" s="66">
        <v>0</v>
      </c>
      <c r="H18" s="50">
        <v>2200</v>
      </c>
      <c r="I18" s="69">
        <v>0</v>
      </c>
      <c r="J18" s="69">
        <v>0</v>
      </c>
      <c r="K18" s="69">
        <v>2197.65</v>
      </c>
      <c r="L18" s="69">
        <v>2.35</v>
      </c>
      <c r="M18" s="70">
        <v>3000</v>
      </c>
      <c r="N18" s="70"/>
      <c r="O18" s="70"/>
      <c r="P18" s="70">
        <v>3000</v>
      </c>
      <c r="Q18" s="70">
        <v>0</v>
      </c>
      <c r="R18" s="91">
        <v>4200</v>
      </c>
      <c r="S18" s="77">
        <v>5000</v>
      </c>
      <c r="T18" s="79" t="s">
        <v>277</v>
      </c>
      <c r="U18" s="201" t="s">
        <v>277</v>
      </c>
      <c r="V18" s="201" t="s">
        <v>277</v>
      </c>
      <c r="W18" s="79" t="s">
        <v>277</v>
      </c>
      <c r="X18" s="43" t="s">
        <v>277</v>
      </c>
      <c r="Y18" s="60">
        <v>5000</v>
      </c>
    </row>
    <row r="19" spans="1:25" s="3" customFormat="1" ht="25.5" x14ac:dyDescent="0.2">
      <c r="A19" s="25" t="s">
        <v>291</v>
      </c>
      <c r="B19" s="25"/>
      <c r="C19" s="66">
        <v>500</v>
      </c>
      <c r="D19" s="66"/>
      <c r="E19" s="66"/>
      <c r="F19" s="66">
        <v>500</v>
      </c>
      <c r="G19" s="66">
        <v>0</v>
      </c>
      <c r="H19" s="50">
        <v>1000</v>
      </c>
      <c r="I19" s="69"/>
      <c r="J19" s="69"/>
      <c r="K19" s="69">
        <v>0</v>
      </c>
      <c r="L19" s="69">
        <v>1000</v>
      </c>
      <c r="M19" s="70" t="s">
        <v>102</v>
      </c>
      <c r="N19" s="70"/>
      <c r="O19" s="70"/>
      <c r="P19" s="70"/>
      <c r="Q19" s="70"/>
      <c r="R19" s="104" t="s">
        <v>102</v>
      </c>
      <c r="S19" s="77">
        <v>750</v>
      </c>
      <c r="T19" s="201" t="s">
        <v>277</v>
      </c>
      <c r="U19" s="201" t="s">
        <v>277</v>
      </c>
      <c r="V19" s="201" t="s">
        <v>277</v>
      </c>
      <c r="W19" s="79" t="s">
        <v>277</v>
      </c>
      <c r="X19" s="238" t="s">
        <v>277</v>
      </c>
      <c r="Y19" s="60">
        <v>250</v>
      </c>
    </row>
    <row r="20" spans="1:25" s="3" customFormat="1" ht="25.5" x14ac:dyDescent="0.2">
      <c r="A20" s="25" t="s">
        <v>125</v>
      </c>
      <c r="B20" s="25"/>
      <c r="C20" s="42">
        <v>500</v>
      </c>
      <c r="D20" s="66"/>
      <c r="E20" s="66"/>
      <c r="F20" s="66">
        <v>500</v>
      </c>
      <c r="G20" s="66">
        <v>0</v>
      </c>
      <c r="H20" s="50">
        <v>650</v>
      </c>
      <c r="I20" s="69">
        <v>0</v>
      </c>
      <c r="J20" s="69">
        <v>0</v>
      </c>
      <c r="K20" s="69">
        <v>650.20000000000005</v>
      </c>
      <c r="L20" s="69">
        <v>-0.2</v>
      </c>
      <c r="M20" s="70">
        <v>850</v>
      </c>
      <c r="N20" s="70"/>
      <c r="O20" s="70"/>
      <c r="P20" s="70">
        <v>833.25</v>
      </c>
      <c r="Q20" s="70">
        <v>16.75</v>
      </c>
      <c r="R20" s="91">
        <v>700</v>
      </c>
      <c r="S20" s="77">
        <v>800</v>
      </c>
      <c r="T20" s="201" t="s">
        <v>270</v>
      </c>
      <c r="U20" s="79" t="s">
        <v>277</v>
      </c>
      <c r="V20" s="79" t="s">
        <v>277</v>
      </c>
      <c r="W20" s="79" t="s">
        <v>277</v>
      </c>
      <c r="X20" s="43" t="s">
        <v>277</v>
      </c>
      <c r="Y20" s="60">
        <v>800</v>
      </c>
    </row>
    <row r="21" spans="1:25" s="3" customFormat="1" ht="25.5" x14ac:dyDescent="0.2">
      <c r="A21" s="25" t="s">
        <v>289</v>
      </c>
      <c r="B21" s="25"/>
      <c r="C21" s="66" t="s">
        <v>334</v>
      </c>
      <c r="D21" s="66"/>
      <c r="E21" s="66"/>
      <c r="F21" s="66"/>
      <c r="G21" s="66"/>
      <c r="H21" s="50" t="s">
        <v>334</v>
      </c>
      <c r="I21" s="69"/>
      <c r="J21" s="69"/>
      <c r="K21" s="69"/>
      <c r="L21" s="69"/>
      <c r="M21" s="70" t="s">
        <v>334</v>
      </c>
      <c r="N21" s="70"/>
      <c r="O21" s="70"/>
      <c r="P21" s="70"/>
      <c r="Q21" s="70"/>
      <c r="R21" s="104" t="s">
        <v>334</v>
      </c>
      <c r="S21" s="77">
        <v>1000</v>
      </c>
      <c r="T21" s="201" t="s">
        <v>277</v>
      </c>
      <c r="U21" s="204" t="s">
        <v>277</v>
      </c>
      <c r="V21" s="204" t="s">
        <v>277</v>
      </c>
      <c r="W21" s="79" t="s">
        <v>277</v>
      </c>
      <c r="X21" s="43" t="s">
        <v>277</v>
      </c>
      <c r="Y21" s="60">
        <v>400</v>
      </c>
    </row>
    <row r="22" spans="1:25" s="3" customFormat="1" ht="28.5" customHeight="1" x14ac:dyDescent="0.2">
      <c r="A22" s="25" t="s">
        <v>243</v>
      </c>
      <c r="B22" s="25"/>
      <c r="C22" s="44" t="s">
        <v>334</v>
      </c>
      <c r="D22" s="66"/>
      <c r="E22" s="66"/>
      <c r="F22" s="66"/>
      <c r="G22" s="66"/>
      <c r="H22" s="51" t="s">
        <v>334</v>
      </c>
      <c r="I22" s="69"/>
      <c r="J22" s="69"/>
      <c r="K22" s="69"/>
      <c r="L22" s="69"/>
      <c r="M22" s="71" t="s">
        <v>334</v>
      </c>
      <c r="N22" s="71"/>
      <c r="O22" s="71"/>
      <c r="P22" s="71"/>
      <c r="Q22" s="71"/>
      <c r="R22" s="91">
        <v>300</v>
      </c>
      <c r="S22" s="77">
        <v>2000</v>
      </c>
      <c r="T22" s="79" t="s">
        <v>277</v>
      </c>
      <c r="U22" s="79" t="s">
        <v>277</v>
      </c>
      <c r="V22" s="79" t="s">
        <v>277</v>
      </c>
      <c r="W22" s="79" t="s">
        <v>277</v>
      </c>
      <c r="X22" s="43" t="s">
        <v>277</v>
      </c>
      <c r="Y22" s="60">
        <v>350</v>
      </c>
    </row>
    <row r="23" spans="1:25" s="3" customFormat="1" ht="25.5" x14ac:dyDescent="0.2">
      <c r="A23" s="11" t="s">
        <v>7</v>
      </c>
      <c r="B23" s="25"/>
      <c r="C23" s="42">
        <v>7500</v>
      </c>
      <c r="D23" s="66"/>
      <c r="E23" s="66"/>
      <c r="F23" s="66">
        <v>7500</v>
      </c>
      <c r="G23" s="66">
        <v>0</v>
      </c>
      <c r="H23" s="50">
        <v>6000</v>
      </c>
      <c r="I23" s="69">
        <v>0</v>
      </c>
      <c r="J23" s="69">
        <v>0</v>
      </c>
      <c r="K23" s="69">
        <v>6000</v>
      </c>
      <c r="L23" s="69">
        <v>0</v>
      </c>
      <c r="M23" s="70">
        <v>6000</v>
      </c>
      <c r="N23" s="70"/>
      <c r="O23" s="70"/>
      <c r="P23" s="70">
        <v>5416.77</v>
      </c>
      <c r="Q23" s="70">
        <v>583.23</v>
      </c>
      <c r="R23" s="91">
        <v>7500</v>
      </c>
      <c r="S23" s="77">
        <v>6381</v>
      </c>
      <c r="T23" s="201" t="s">
        <v>270</v>
      </c>
      <c r="U23" s="201" t="s">
        <v>270</v>
      </c>
      <c r="V23" s="201" t="s">
        <v>277</v>
      </c>
      <c r="W23" s="79" t="s">
        <v>277</v>
      </c>
      <c r="X23" s="43" t="s">
        <v>277</v>
      </c>
      <c r="Y23" s="60">
        <v>5000</v>
      </c>
    </row>
    <row r="24" spans="1:25" s="3" customFormat="1" ht="25.5" x14ac:dyDescent="0.2">
      <c r="A24" s="25" t="s">
        <v>8</v>
      </c>
      <c r="B24" s="23"/>
      <c r="C24" s="42">
        <v>5000</v>
      </c>
      <c r="D24" s="66"/>
      <c r="E24" s="66"/>
      <c r="F24" s="66">
        <v>5000</v>
      </c>
      <c r="G24" s="66">
        <v>0</v>
      </c>
      <c r="H24" s="50">
        <v>5000</v>
      </c>
      <c r="I24" s="69">
        <v>0</v>
      </c>
      <c r="J24" s="69">
        <v>0</v>
      </c>
      <c r="K24" s="69">
        <v>5000</v>
      </c>
      <c r="L24" s="69">
        <v>0</v>
      </c>
      <c r="M24" s="70">
        <v>5000</v>
      </c>
      <c r="N24" s="70"/>
      <c r="O24" s="70"/>
      <c r="P24" s="70">
        <v>5000</v>
      </c>
      <c r="Q24" s="70">
        <v>0</v>
      </c>
      <c r="R24" s="91">
        <v>5000</v>
      </c>
      <c r="S24" s="77">
        <v>4500</v>
      </c>
      <c r="T24" s="79" t="s">
        <v>277</v>
      </c>
      <c r="U24" s="79" t="s">
        <v>277</v>
      </c>
      <c r="V24" s="79" t="s">
        <v>277</v>
      </c>
      <c r="W24" s="79" t="s">
        <v>277</v>
      </c>
      <c r="X24" s="43" t="s">
        <v>277</v>
      </c>
      <c r="Y24" s="60">
        <v>5000</v>
      </c>
    </row>
    <row r="25" spans="1:25" s="3" customFormat="1" ht="25.5" x14ac:dyDescent="0.2">
      <c r="A25" s="12" t="s">
        <v>9</v>
      </c>
      <c r="B25" s="23"/>
      <c r="C25" s="42">
        <v>2500</v>
      </c>
      <c r="D25" s="66"/>
      <c r="E25" s="66"/>
      <c r="F25" s="66">
        <v>2500</v>
      </c>
      <c r="G25" s="66">
        <v>0</v>
      </c>
      <c r="H25" s="50">
        <v>5000</v>
      </c>
      <c r="I25" s="69">
        <v>0</v>
      </c>
      <c r="J25" s="69">
        <v>0</v>
      </c>
      <c r="K25" s="69">
        <v>5000</v>
      </c>
      <c r="L25" s="69">
        <v>0</v>
      </c>
      <c r="M25" s="70">
        <v>6500</v>
      </c>
      <c r="N25" s="70">
        <v>500</v>
      </c>
      <c r="O25" s="70"/>
      <c r="P25" s="70">
        <v>6988.1</v>
      </c>
      <c r="Q25" s="70">
        <v>11.9</v>
      </c>
      <c r="R25" s="91">
        <v>6500</v>
      </c>
      <c r="S25" s="77">
        <v>7500</v>
      </c>
      <c r="T25" s="79" t="s">
        <v>277</v>
      </c>
      <c r="U25" s="201" t="s">
        <v>270</v>
      </c>
      <c r="V25" s="201" t="s">
        <v>277</v>
      </c>
      <c r="W25" s="79" t="s">
        <v>277</v>
      </c>
      <c r="X25" s="43" t="s">
        <v>277</v>
      </c>
      <c r="Y25" s="60">
        <v>7500</v>
      </c>
    </row>
    <row r="26" spans="1:25" s="3" customFormat="1" ht="25.5" x14ac:dyDescent="0.2">
      <c r="A26" s="23" t="s">
        <v>144</v>
      </c>
      <c r="B26" s="23"/>
      <c r="C26" s="42">
        <v>1100</v>
      </c>
      <c r="D26" s="66"/>
      <c r="E26" s="66"/>
      <c r="F26" s="66">
        <v>1100</v>
      </c>
      <c r="G26" s="66">
        <v>0</v>
      </c>
      <c r="H26" s="50">
        <v>1100</v>
      </c>
      <c r="I26" s="69">
        <v>0</v>
      </c>
      <c r="J26" s="69">
        <v>0</v>
      </c>
      <c r="K26" s="69">
        <v>733</v>
      </c>
      <c r="L26" s="69">
        <v>367</v>
      </c>
      <c r="M26" s="70">
        <v>1200</v>
      </c>
      <c r="N26" s="70">
        <v>300</v>
      </c>
      <c r="O26" s="70"/>
      <c r="P26" s="70">
        <v>1500</v>
      </c>
      <c r="Q26" s="70">
        <v>0</v>
      </c>
      <c r="R26" s="91">
        <v>900</v>
      </c>
      <c r="S26" s="77">
        <v>1080</v>
      </c>
      <c r="T26" s="201" t="s">
        <v>270</v>
      </c>
      <c r="U26" s="201" t="s">
        <v>270</v>
      </c>
      <c r="V26" s="201" t="s">
        <v>277</v>
      </c>
      <c r="W26" s="79" t="s">
        <v>277</v>
      </c>
      <c r="X26" s="43" t="s">
        <v>277</v>
      </c>
      <c r="Y26" s="60">
        <v>1080</v>
      </c>
    </row>
    <row r="27" spans="1:25" s="3" customFormat="1" x14ac:dyDescent="0.2">
      <c r="A27" s="11" t="s">
        <v>99</v>
      </c>
      <c r="B27" s="25"/>
      <c r="C27" s="42">
        <v>600</v>
      </c>
      <c r="D27" s="66">
        <v>150</v>
      </c>
      <c r="E27" s="66"/>
      <c r="F27" s="66">
        <v>750</v>
      </c>
      <c r="G27" s="66">
        <v>0</v>
      </c>
      <c r="H27" s="50">
        <v>2000</v>
      </c>
      <c r="I27" s="69">
        <v>0</v>
      </c>
      <c r="J27" s="69">
        <v>0</v>
      </c>
      <c r="K27" s="69">
        <v>1160.2</v>
      </c>
      <c r="L27" s="69">
        <v>839.8</v>
      </c>
      <c r="M27" s="70">
        <v>2000</v>
      </c>
      <c r="N27" s="70">
        <v>109</v>
      </c>
      <c r="O27" s="70">
        <v>1333.4</v>
      </c>
      <c r="P27" s="70">
        <v>1325</v>
      </c>
      <c r="Q27" s="70">
        <v>-549.4</v>
      </c>
      <c r="R27" s="91">
        <v>1000</v>
      </c>
      <c r="S27" s="77">
        <v>3600</v>
      </c>
      <c r="T27" s="79" t="s">
        <v>277</v>
      </c>
      <c r="U27" s="79" t="s">
        <v>277</v>
      </c>
      <c r="V27" s="79" t="s">
        <v>277</v>
      </c>
      <c r="W27" s="79" t="s">
        <v>277</v>
      </c>
      <c r="X27" s="43" t="s">
        <v>277</v>
      </c>
      <c r="Y27" s="60">
        <v>1300</v>
      </c>
    </row>
    <row r="28" spans="1:25" s="3" customFormat="1" x14ac:dyDescent="0.2">
      <c r="A28" s="12" t="s">
        <v>10</v>
      </c>
      <c r="B28" s="23"/>
      <c r="C28" s="42">
        <v>1000</v>
      </c>
      <c r="D28" s="66"/>
      <c r="E28" s="66"/>
      <c r="F28" s="66">
        <v>995.63</v>
      </c>
      <c r="G28" s="66">
        <v>4.37</v>
      </c>
      <c r="H28" s="50">
        <v>1000</v>
      </c>
      <c r="I28" s="69">
        <v>0</v>
      </c>
      <c r="J28" s="69">
        <v>0</v>
      </c>
      <c r="K28" s="69">
        <v>898.66</v>
      </c>
      <c r="L28" s="69">
        <v>101.34</v>
      </c>
      <c r="M28" s="71" t="s">
        <v>102</v>
      </c>
      <c r="N28" s="71"/>
      <c r="O28" s="71"/>
      <c r="P28" s="71"/>
      <c r="Q28" s="71"/>
      <c r="R28" s="91">
        <v>1200</v>
      </c>
      <c r="S28" s="77"/>
      <c r="T28" s="79"/>
      <c r="U28" s="79"/>
      <c r="V28" s="79"/>
      <c r="W28" s="79"/>
      <c r="X28" s="43"/>
      <c r="Y28" s="60"/>
    </row>
    <row r="29" spans="1:25" s="3" customFormat="1" ht="25.5" x14ac:dyDescent="0.2">
      <c r="A29" s="12" t="s">
        <v>11</v>
      </c>
      <c r="B29" s="23"/>
      <c r="C29" s="42">
        <v>750</v>
      </c>
      <c r="D29" s="66"/>
      <c r="E29" s="66"/>
      <c r="F29" s="66">
        <v>750</v>
      </c>
      <c r="G29" s="66">
        <v>0</v>
      </c>
      <c r="H29" s="50">
        <v>975</v>
      </c>
      <c r="I29" s="69">
        <v>0</v>
      </c>
      <c r="J29" s="69">
        <v>0</v>
      </c>
      <c r="K29" s="69">
        <v>633.33000000000004</v>
      </c>
      <c r="L29" s="69">
        <v>341.67</v>
      </c>
      <c r="M29" s="70">
        <v>1000</v>
      </c>
      <c r="N29" s="70"/>
      <c r="O29" s="70"/>
      <c r="P29" s="70">
        <v>665</v>
      </c>
      <c r="Q29" s="70">
        <v>335</v>
      </c>
      <c r="R29" s="91">
        <v>700</v>
      </c>
      <c r="S29" s="77"/>
      <c r="T29" s="79"/>
      <c r="U29" s="79"/>
      <c r="V29" s="79"/>
      <c r="W29" s="79"/>
      <c r="X29" s="43"/>
      <c r="Y29" s="60"/>
    </row>
    <row r="30" spans="1:25" s="3" customFormat="1" ht="25.5" x14ac:dyDescent="0.2">
      <c r="A30" s="12" t="s">
        <v>136</v>
      </c>
      <c r="B30" s="23"/>
      <c r="C30" s="42">
        <v>500</v>
      </c>
      <c r="D30" s="66"/>
      <c r="E30" s="66"/>
      <c r="F30" s="66">
        <v>500</v>
      </c>
      <c r="G30" s="66">
        <v>0</v>
      </c>
      <c r="H30" s="50">
        <v>400</v>
      </c>
      <c r="I30" s="69">
        <v>0</v>
      </c>
      <c r="J30" s="69">
        <v>0</v>
      </c>
      <c r="K30" s="69">
        <v>0</v>
      </c>
      <c r="L30" s="69">
        <v>400</v>
      </c>
      <c r="M30" s="71" t="s">
        <v>102</v>
      </c>
      <c r="N30" s="71"/>
      <c r="O30" s="71"/>
      <c r="P30" s="71"/>
      <c r="Q30" s="71"/>
      <c r="R30" s="91">
        <v>500</v>
      </c>
      <c r="S30" s="77">
        <v>897.82</v>
      </c>
      <c r="T30" s="79" t="s">
        <v>277</v>
      </c>
      <c r="U30" s="79" t="s">
        <v>277</v>
      </c>
      <c r="V30" s="79" t="s">
        <v>342</v>
      </c>
      <c r="W30" s="79" t="s">
        <v>277</v>
      </c>
      <c r="X30" s="43" t="s">
        <v>277</v>
      </c>
      <c r="Y30" s="60">
        <v>400</v>
      </c>
    </row>
    <row r="31" spans="1:25" s="3" customFormat="1" ht="25.5" x14ac:dyDescent="0.2">
      <c r="A31" s="12" t="s">
        <v>118</v>
      </c>
      <c r="B31" s="23"/>
      <c r="C31" s="44" t="s">
        <v>102</v>
      </c>
      <c r="D31" s="66"/>
      <c r="E31" s="66"/>
      <c r="F31" s="66"/>
      <c r="G31" s="66"/>
      <c r="H31" s="50">
        <v>700</v>
      </c>
      <c r="I31" s="69">
        <v>0</v>
      </c>
      <c r="J31" s="69">
        <v>0</v>
      </c>
      <c r="K31" s="69">
        <v>700</v>
      </c>
      <c r="L31" s="69">
        <v>0</v>
      </c>
      <c r="M31" s="70">
        <v>350</v>
      </c>
      <c r="N31" s="70">
        <v>75</v>
      </c>
      <c r="O31" s="70"/>
      <c r="P31" s="70">
        <v>425</v>
      </c>
      <c r="Q31" s="70">
        <v>0</v>
      </c>
      <c r="R31" s="91">
        <v>700</v>
      </c>
      <c r="S31" s="77">
        <v>2000</v>
      </c>
      <c r="T31" s="201" t="s">
        <v>277</v>
      </c>
      <c r="U31" s="79" t="s">
        <v>277</v>
      </c>
      <c r="V31" s="79" t="s">
        <v>277</v>
      </c>
      <c r="W31" s="79" t="s">
        <v>277</v>
      </c>
      <c r="X31" s="43" t="s">
        <v>277</v>
      </c>
      <c r="Y31" s="60">
        <v>1000</v>
      </c>
    </row>
    <row r="32" spans="1:25" s="3" customFormat="1" ht="25.5" x14ac:dyDescent="0.2">
      <c r="A32" s="12" t="s">
        <v>12</v>
      </c>
      <c r="B32" s="23"/>
      <c r="C32" s="42">
        <v>1000</v>
      </c>
      <c r="D32" s="66">
        <v>250</v>
      </c>
      <c r="E32" s="66"/>
      <c r="F32" s="66">
        <v>1000</v>
      </c>
      <c r="G32" s="66">
        <v>250</v>
      </c>
      <c r="H32" s="50">
        <v>1300</v>
      </c>
      <c r="I32" s="69">
        <v>325</v>
      </c>
      <c r="J32" s="69">
        <v>0</v>
      </c>
      <c r="K32" s="69">
        <v>1621.06</v>
      </c>
      <c r="L32" s="69">
        <v>3.94</v>
      </c>
      <c r="M32" s="70">
        <v>960</v>
      </c>
      <c r="N32" s="70">
        <v>240</v>
      </c>
      <c r="O32" s="70"/>
      <c r="P32" s="70">
        <v>1200</v>
      </c>
      <c r="Q32" s="70">
        <v>0</v>
      </c>
      <c r="R32" s="91">
        <v>1300</v>
      </c>
      <c r="S32" s="77">
        <v>2700</v>
      </c>
      <c r="T32" s="79" t="s">
        <v>277</v>
      </c>
      <c r="U32" s="79" t="s">
        <v>277</v>
      </c>
      <c r="V32" s="79" t="s">
        <v>277</v>
      </c>
      <c r="W32" s="79" t="s">
        <v>277</v>
      </c>
      <c r="X32" s="235" t="s">
        <v>339</v>
      </c>
      <c r="Y32" s="60">
        <v>0</v>
      </c>
    </row>
    <row r="33" spans="1:55" s="3" customFormat="1" ht="25.5" x14ac:dyDescent="0.2">
      <c r="A33" s="12" t="s">
        <v>121</v>
      </c>
      <c r="B33" s="23"/>
      <c r="C33" s="42">
        <v>4800</v>
      </c>
      <c r="D33" s="66"/>
      <c r="E33" s="66"/>
      <c r="F33" s="66">
        <v>4798.7700000000004</v>
      </c>
      <c r="G33" s="66">
        <v>1.23</v>
      </c>
      <c r="H33" s="50">
        <v>4800</v>
      </c>
      <c r="I33" s="69">
        <v>0</v>
      </c>
      <c r="J33" s="69">
        <v>0</v>
      </c>
      <c r="K33" s="69">
        <v>4557.4799999999996</v>
      </c>
      <c r="L33" s="69">
        <v>242.52</v>
      </c>
      <c r="M33" s="70">
        <v>4800</v>
      </c>
      <c r="N33" s="70"/>
      <c r="O33" s="70"/>
      <c r="P33" s="70">
        <v>4484.82</v>
      </c>
      <c r="Q33" s="70">
        <v>315.18</v>
      </c>
      <c r="R33" s="91">
        <v>5000</v>
      </c>
      <c r="S33" s="77">
        <v>7500</v>
      </c>
      <c r="T33" s="201" t="s">
        <v>270</v>
      </c>
      <c r="U33" s="79" t="s">
        <v>277</v>
      </c>
      <c r="V33" s="79" t="s">
        <v>277</v>
      </c>
      <c r="W33" s="79" t="s">
        <v>277</v>
      </c>
      <c r="X33" s="43" t="s">
        <v>277</v>
      </c>
      <c r="Y33" s="60">
        <v>4000</v>
      </c>
    </row>
    <row r="34" spans="1:55" s="3" customFormat="1" ht="25.5" x14ac:dyDescent="0.2">
      <c r="A34" s="25" t="s">
        <v>283</v>
      </c>
      <c r="B34" s="23"/>
      <c r="C34" s="66" t="s">
        <v>341</v>
      </c>
      <c r="D34" s="66"/>
      <c r="E34" s="66"/>
      <c r="F34" s="66"/>
      <c r="G34" s="66"/>
      <c r="H34" s="50" t="s">
        <v>341</v>
      </c>
      <c r="I34" s="69"/>
      <c r="J34" s="69"/>
      <c r="K34" s="69"/>
      <c r="L34" s="69"/>
      <c r="M34" s="70" t="s">
        <v>341</v>
      </c>
      <c r="N34" s="70"/>
      <c r="O34" s="70"/>
      <c r="P34" s="70"/>
      <c r="Q34" s="70"/>
      <c r="R34" s="104"/>
      <c r="S34" s="77">
        <v>600</v>
      </c>
      <c r="T34" s="201" t="s">
        <v>277</v>
      </c>
      <c r="U34" s="201" t="s">
        <v>277</v>
      </c>
      <c r="V34" s="201" t="s">
        <v>277</v>
      </c>
      <c r="W34" s="79" t="s">
        <v>277</v>
      </c>
      <c r="X34" s="235" t="s">
        <v>339</v>
      </c>
      <c r="Y34" s="60">
        <v>0</v>
      </c>
    </row>
    <row r="35" spans="1:55" s="3" customFormat="1" ht="25.5" x14ac:dyDescent="0.2">
      <c r="A35" s="12" t="s">
        <v>13</v>
      </c>
      <c r="B35" s="23"/>
      <c r="C35" s="42">
        <v>5700</v>
      </c>
      <c r="D35" s="66"/>
      <c r="E35" s="66"/>
      <c r="F35" s="66">
        <v>5310.52</v>
      </c>
      <c r="G35" s="66">
        <v>389.48</v>
      </c>
      <c r="H35" s="50">
        <v>5613</v>
      </c>
      <c r="I35" s="69">
        <v>1400</v>
      </c>
      <c r="J35" s="69">
        <v>0</v>
      </c>
      <c r="K35" s="69">
        <v>5878.4</v>
      </c>
      <c r="L35" s="69">
        <v>1134.5999999999999</v>
      </c>
      <c r="M35" s="70">
        <v>6000</v>
      </c>
      <c r="N35" s="70">
        <v>1000</v>
      </c>
      <c r="O35" s="70"/>
      <c r="P35" s="70">
        <v>7000</v>
      </c>
      <c r="Q35" s="70">
        <v>0</v>
      </c>
      <c r="R35" s="91">
        <v>6000</v>
      </c>
      <c r="S35" s="77">
        <v>7000</v>
      </c>
      <c r="T35" s="201" t="s">
        <v>270</v>
      </c>
      <c r="U35" s="79" t="s">
        <v>277</v>
      </c>
      <c r="V35" s="79" t="s">
        <v>277</v>
      </c>
      <c r="W35" s="79" t="s">
        <v>277</v>
      </c>
      <c r="X35" s="43" t="s">
        <v>277</v>
      </c>
      <c r="Y35" s="60">
        <v>6500</v>
      </c>
    </row>
    <row r="36" spans="1:55" s="83" customFormat="1" ht="25.5" x14ac:dyDescent="0.2">
      <c r="A36" s="177" t="s">
        <v>182</v>
      </c>
      <c r="B36" s="227"/>
      <c r="C36" s="224">
        <v>650</v>
      </c>
      <c r="D36" s="224"/>
      <c r="E36" s="224"/>
      <c r="F36" s="224">
        <v>0</v>
      </c>
      <c r="G36" s="224">
        <v>650</v>
      </c>
      <c r="H36" s="225" t="s">
        <v>102</v>
      </c>
      <c r="I36" s="226"/>
      <c r="J36" s="226"/>
      <c r="K36" s="185"/>
      <c r="L36" s="185"/>
      <c r="M36" s="184">
        <v>500</v>
      </c>
      <c r="N36" s="184"/>
      <c r="O36" s="184"/>
      <c r="P36" s="184"/>
      <c r="Q36" s="184">
        <v>500</v>
      </c>
      <c r="R36" s="178">
        <v>500</v>
      </c>
      <c r="S36" s="179" t="s">
        <v>272</v>
      </c>
      <c r="T36" s="180"/>
      <c r="U36" s="180"/>
      <c r="V36" s="180"/>
      <c r="W36" s="180"/>
      <c r="X36" s="181"/>
      <c r="Y36" s="182"/>
      <c r="Z36" s="3"/>
      <c r="AA36" s="183"/>
      <c r="AB36" s="183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8"/>
      <c r="AY36" s="228"/>
      <c r="AZ36" s="228"/>
      <c r="BA36" s="228"/>
      <c r="BB36" s="228"/>
      <c r="BC36" s="228"/>
    </row>
    <row r="37" spans="1:55" s="3" customFormat="1" x14ac:dyDescent="0.2">
      <c r="A37" s="23" t="s">
        <v>145</v>
      </c>
      <c r="B37" s="23"/>
      <c r="C37" s="42">
        <v>500</v>
      </c>
      <c r="D37" s="66"/>
      <c r="E37" s="66"/>
      <c r="F37" s="66">
        <v>499.6</v>
      </c>
      <c r="G37" s="66">
        <v>0.4</v>
      </c>
      <c r="H37" s="50">
        <v>800</v>
      </c>
      <c r="I37" s="69">
        <v>0</v>
      </c>
      <c r="J37" s="69">
        <v>0</v>
      </c>
      <c r="K37" s="69">
        <v>812.64</v>
      </c>
      <c r="L37" s="69">
        <v>-12.64</v>
      </c>
      <c r="M37" s="70">
        <v>800</v>
      </c>
      <c r="N37" s="70"/>
      <c r="O37" s="70"/>
      <c r="P37" s="70"/>
      <c r="Q37" s="70">
        <v>800</v>
      </c>
      <c r="R37" s="91">
        <v>1000</v>
      </c>
      <c r="S37" s="77">
        <v>1000</v>
      </c>
      <c r="T37" s="201" t="s">
        <v>270</v>
      </c>
      <c r="U37" s="201" t="s">
        <v>270</v>
      </c>
      <c r="V37" s="201" t="s">
        <v>277</v>
      </c>
      <c r="W37" s="79" t="s">
        <v>277</v>
      </c>
      <c r="X37" s="43" t="s">
        <v>277</v>
      </c>
      <c r="Y37" s="60">
        <v>500</v>
      </c>
    </row>
    <row r="38" spans="1:55" s="3" customFormat="1" x14ac:dyDescent="0.2">
      <c r="A38" s="25" t="s">
        <v>323</v>
      </c>
      <c r="B38" s="23"/>
      <c r="C38" s="66"/>
      <c r="D38" s="66"/>
      <c r="E38" s="66"/>
      <c r="F38" s="66"/>
      <c r="G38" s="66"/>
      <c r="H38" s="50"/>
      <c r="I38" s="69"/>
      <c r="J38" s="69"/>
      <c r="K38" s="69"/>
      <c r="L38" s="69"/>
      <c r="M38" s="70"/>
      <c r="N38" s="70"/>
      <c r="O38" s="70"/>
      <c r="P38" s="70"/>
      <c r="Q38" s="70"/>
      <c r="R38" s="91"/>
      <c r="S38" s="77"/>
      <c r="T38" s="201"/>
      <c r="U38" s="201" t="s">
        <v>277</v>
      </c>
      <c r="V38" s="201"/>
      <c r="W38" s="79"/>
      <c r="X38" s="43" t="s">
        <v>314</v>
      </c>
      <c r="Y38" s="60"/>
    </row>
    <row r="39" spans="1:55" s="3" customFormat="1" ht="25.5" x14ac:dyDescent="0.2">
      <c r="A39" s="23" t="s">
        <v>232</v>
      </c>
      <c r="B39" s="23"/>
      <c r="C39" s="44" t="s">
        <v>102</v>
      </c>
      <c r="D39" s="66"/>
      <c r="E39" s="66"/>
      <c r="F39" s="66"/>
      <c r="G39" s="66"/>
      <c r="H39" s="51" t="s">
        <v>102</v>
      </c>
      <c r="I39" s="69"/>
      <c r="J39" s="69"/>
      <c r="K39" s="69"/>
      <c r="L39" s="69"/>
      <c r="M39" s="71" t="s">
        <v>102</v>
      </c>
      <c r="N39" s="71"/>
      <c r="O39" s="71"/>
      <c r="P39" s="71"/>
      <c r="Q39" s="71"/>
      <c r="R39" s="91">
        <v>500</v>
      </c>
      <c r="S39" s="77">
        <v>500</v>
      </c>
      <c r="T39" s="201" t="s">
        <v>270</v>
      </c>
      <c r="U39" s="79" t="s">
        <v>270</v>
      </c>
      <c r="V39" s="79" t="s">
        <v>277</v>
      </c>
      <c r="W39" s="79" t="s">
        <v>277</v>
      </c>
      <c r="X39" s="43" t="s">
        <v>277</v>
      </c>
      <c r="Y39" s="60">
        <v>500</v>
      </c>
    </row>
    <row r="40" spans="1:55" s="3" customFormat="1" x14ac:dyDescent="0.2">
      <c r="A40" s="11" t="s">
        <v>134</v>
      </c>
      <c r="B40" s="25"/>
      <c r="C40" s="42">
        <v>700</v>
      </c>
      <c r="D40" s="66"/>
      <c r="E40" s="66"/>
      <c r="F40" s="66">
        <v>366.19</v>
      </c>
      <c r="G40" s="66">
        <v>333.81</v>
      </c>
      <c r="H40" s="50">
        <v>900</v>
      </c>
      <c r="I40" s="69">
        <v>0</v>
      </c>
      <c r="J40" s="69">
        <v>0</v>
      </c>
      <c r="K40" s="69">
        <v>560.25</v>
      </c>
      <c r="L40" s="69">
        <v>339.75</v>
      </c>
      <c r="M40" s="71" t="s">
        <v>102</v>
      </c>
      <c r="N40" s="71"/>
      <c r="O40" s="71"/>
      <c r="P40" s="71"/>
      <c r="Q40" s="71"/>
      <c r="R40" s="91">
        <v>500</v>
      </c>
      <c r="S40" s="77">
        <v>900</v>
      </c>
      <c r="T40" s="79" t="s">
        <v>277</v>
      </c>
      <c r="U40" s="79" t="s">
        <v>270</v>
      </c>
      <c r="V40" s="79" t="s">
        <v>277</v>
      </c>
      <c r="W40" s="79" t="s">
        <v>277</v>
      </c>
      <c r="X40" s="43" t="s">
        <v>277</v>
      </c>
      <c r="Y40" s="60">
        <v>700</v>
      </c>
    </row>
    <row r="41" spans="1:55" s="3" customFormat="1" x14ac:dyDescent="0.2">
      <c r="A41" s="12" t="s">
        <v>14</v>
      </c>
      <c r="B41" s="23"/>
      <c r="C41" s="42">
        <v>4500</v>
      </c>
      <c r="D41" s="66"/>
      <c r="E41" s="66"/>
      <c r="F41" s="66">
        <v>4384.25</v>
      </c>
      <c r="G41" s="66">
        <v>115.75</v>
      </c>
      <c r="H41" s="50">
        <v>4050</v>
      </c>
      <c r="I41" s="69">
        <v>0</v>
      </c>
      <c r="J41" s="69">
        <v>0</v>
      </c>
      <c r="K41" s="69">
        <v>4050</v>
      </c>
      <c r="L41" s="69">
        <v>0</v>
      </c>
      <c r="M41" s="70">
        <v>4050</v>
      </c>
      <c r="N41" s="70"/>
      <c r="O41" s="70"/>
      <c r="P41" s="70">
        <v>4050</v>
      </c>
      <c r="Q41" s="70">
        <v>0</v>
      </c>
      <c r="R41" s="91">
        <v>4050</v>
      </c>
      <c r="S41" s="77">
        <v>4050</v>
      </c>
      <c r="T41" s="201" t="s">
        <v>270</v>
      </c>
      <c r="U41" s="79" t="s">
        <v>270</v>
      </c>
      <c r="V41" s="79" t="s">
        <v>277</v>
      </c>
      <c r="W41" s="79" t="s">
        <v>277</v>
      </c>
      <c r="X41" s="43" t="s">
        <v>277</v>
      </c>
      <c r="Y41" s="60">
        <v>4050</v>
      </c>
    </row>
    <row r="42" spans="1:55" s="3" customFormat="1" ht="25.5" x14ac:dyDescent="0.2">
      <c r="A42" s="90" t="s">
        <v>15</v>
      </c>
      <c r="B42" s="23"/>
      <c r="C42" s="42">
        <v>11000</v>
      </c>
      <c r="D42" s="66"/>
      <c r="E42" s="66"/>
      <c r="F42" s="66">
        <v>11002.99</v>
      </c>
      <c r="G42" s="66">
        <v>-2.99</v>
      </c>
      <c r="H42" s="50">
        <v>14300</v>
      </c>
      <c r="I42" s="69">
        <v>0</v>
      </c>
      <c r="J42" s="69">
        <v>0</v>
      </c>
      <c r="K42" s="69">
        <v>14300</v>
      </c>
      <c r="L42" s="69">
        <v>0</v>
      </c>
      <c r="M42" s="70">
        <v>14500</v>
      </c>
      <c r="N42" s="70"/>
      <c r="O42" s="70"/>
      <c r="P42" s="70">
        <v>14500</v>
      </c>
      <c r="Q42" s="70">
        <v>0</v>
      </c>
      <c r="R42" s="91">
        <v>15000</v>
      </c>
      <c r="S42" s="77">
        <v>25000</v>
      </c>
      <c r="T42" s="201" t="s">
        <v>270</v>
      </c>
      <c r="U42" s="201" t="s">
        <v>270</v>
      </c>
      <c r="V42" s="201" t="s">
        <v>277</v>
      </c>
      <c r="W42" s="79" t="s">
        <v>277</v>
      </c>
      <c r="X42" s="43" t="s">
        <v>277</v>
      </c>
      <c r="Y42" s="60">
        <v>13000</v>
      </c>
    </row>
    <row r="43" spans="1:55" s="3" customFormat="1" ht="25.5" x14ac:dyDescent="0.2">
      <c r="A43" s="23" t="s">
        <v>246</v>
      </c>
      <c r="B43" s="23"/>
      <c r="C43" s="44" t="s">
        <v>102</v>
      </c>
      <c r="D43" s="66"/>
      <c r="E43" s="66"/>
      <c r="F43" s="66"/>
      <c r="G43" s="66"/>
      <c r="H43" s="51" t="s">
        <v>102</v>
      </c>
      <c r="I43" s="69"/>
      <c r="J43" s="69"/>
      <c r="K43" s="69"/>
      <c r="L43" s="69"/>
      <c r="M43" s="71" t="s">
        <v>102</v>
      </c>
      <c r="N43" s="71"/>
      <c r="O43" s="71"/>
      <c r="P43" s="71"/>
      <c r="Q43" s="71"/>
      <c r="R43" s="91">
        <v>400</v>
      </c>
      <c r="S43" s="77"/>
      <c r="T43" s="79"/>
      <c r="U43" s="79"/>
      <c r="V43" s="79"/>
      <c r="W43" s="79"/>
      <c r="X43" s="43"/>
      <c r="Y43" s="60"/>
    </row>
    <row r="44" spans="1:55" s="3" customFormat="1" ht="25.5" x14ac:dyDescent="0.2">
      <c r="A44" s="12" t="s">
        <v>16</v>
      </c>
      <c r="B44" s="23"/>
      <c r="C44" s="42">
        <v>6000</v>
      </c>
      <c r="D44" s="66"/>
      <c r="E44" s="66"/>
      <c r="F44" s="66">
        <v>5980.17</v>
      </c>
      <c r="G44" s="66">
        <v>19.829999999999998</v>
      </c>
      <c r="H44" s="50">
        <v>8000</v>
      </c>
      <c r="I44" s="69">
        <v>0</v>
      </c>
      <c r="J44" s="69">
        <v>0</v>
      </c>
      <c r="K44" s="69">
        <v>7724.34</v>
      </c>
      <c r="L44" s="69">
        <v>275.66000000000003</v>
      </c>
      <c r="M44" s="70">
        <v>8500</v>
      </c>
      <c r="N44" s="70"/>
      <c r="O44" s="70"/>
      <c r="P44" s="70">
        <v>8577.84</v>
      </c>
      <c r="Q44" s="70">
        <v>-77.84</v>
      </c>
      <c r="R44" s="91">
        <v>8500</v>
      </c>
      <c r="S44" s="77">
        <v>10000</v>
      </c>
      <c r="T44" s="201" t="s">
        <v>270</v>
      </c>
      <c r="U44" s="201" t="s">
        <v>270</v>
      </c>
      <c r="V44" s="201" t="s">
        <v>277</v>
      </c>
      <c r="W44" s="79" t="s">
        <v>277</v>
      </c>
      <c r="X44" s="43" t="s">
        <v>277</v>
      </c>
      <c r="Y44" s="60">
        <v>9000</v>
      </c>
    </row>
    <row r="45" spans="1:55" s="3" customFormat="1" ht="25.5" x14ac:dyDescent="0.2">
      <c r="A45" s="23" t="s">
        <v>126</v>
      </c>
      <c r="B45" s="23"/>
      <c r="C45" s="42">
        <v>600</v>
      </c>
      <c r="D45" s="66"/>
      <c r="E45" s="66"/>
      <c r="F45" s="66">
        <v>600</v>
      </c>
      <c r="G45" s="66">
        <v>0</v>
      </c>
      <c r="H45" s="50">
        <v>1200</v>
      </c>
      <c r="I45" s="69">
        <v>0</v>
      </c>
      <c r="J45" s="69">
        <v>0</v>
      </c>
      <c r="K45" s="69">
        <v>349.96</v>
      </c>
      <c r="L45" s="69">
        <v>850.04</v>
      </c>
      <c r="M45" s="70">
        <v>1600</v>
      </c>
      <c r="N45" s="70"/>
      <c r="O45" s="70"/>
      <c r="P45" s="70">
        <v>1168.69</v>
      </c>
      <c r="Q45" s="70">
        <v>431.31</v>
      </c>
      <c r="R45" s="91">
        <v>1000</v>
      </c>
      <c r="S45" s="236">
        <v>2000</v>
      </c>
      <c r="T45" s="201" t="s">
        <v>277</v>
      </c>
      <c r="U45" s="79" t="s">
        <v>340</v>
      </c>
      <c r="V45" s="79" t="s">
        <v>277</v>
      </c>
      <c r="W45" s="79" t="s">
        <v>277</v>
      </c>
      <c r="X45" s="43" t="s">
        <v>277</v>
      </c>
      <c r="Y45" s="60">
        <v>800</v>
      </c>
    </row>
    <row r="46" spans="1:55" s="3" customFormat="1" ht="25.5" x14ac:dyDescent="0.2">
      <c r="A46" s="23" t="s">
        <v>193</v>
      </c>
      <c r="B46" s="23"/>
      <c r="C46" s="44" t="s">
        <v>102</v>
      </c>
      <c r="D46" s="66"/>
      <c r="E46" s="66"/>
      <c r="F46" s="66"/>
      <c r="G46" s="66"/>
      <c r="H46" s="51" t="s">
        <v>102</v>
      </c>
      <c r="I46" s="69">
        <v>100</v>
      </c>
      <c r="J46" s="69"/>
      <c r="K46" s="69">
        <v>0</v>
      </c>
      <c r="L46" s="69">
        <v>100</v>
      </c>
      <c r="M46" s="70">
        <v>500</v>
      </c>
      <c r="N46" s="70"/>
      <c r="O46" s="70"/>
      <c r="P46" s="70">
        <v>500</v>
      </c>
      <c r="Q46" s="70">
        <v>0</v>
      </c>
      <c r="R46" s="91">
        <v>100</v>
      </c>
      <c r="S46" s="77">
        <v>3000</v>
      </c>
      <c r="T46" s="201" t="s">
        <v>270</v>
      </c>
      <c r="U46" s="79" t="s">
        <v>270</v>
      </c>
      <c r="V46" s="79"/>
      <c r="W46" s="79"/>
      <c r="X46" s="235" t="s">
        <v>339</v>
      </c>
      <c r="Y46" s="60">
        <v>0</v>
      </c>
    </row>
    <row r="47" spans="1:55" s="3" customFormat="1" x14ac:dyDescent="0.2">
      <c r="A47" s="23" t="s">
        <v>137</v>
      </c>
      <c r="B47" s="23"/>
      <c r="C47" s="42">
        <v>1000</v>
      </c>
      <c r="D47" s="66"/>
      <c r="E47" s="66"/>
      <c r="F47" s="66">
        <v>614.88</v>
      </c>
      <c r="G47" s="66">
        <v>385.12</v>
      </c>
      <c r="H47" s="50">
        <v>1300</v>
      </c>
      <c r="I47" s="69">
        <v>0</v>
      </c>
      <c r="J47" s="69">
        <v>0</v>
      </c>
      <c r="K47" s="69">
        <v>483.9</v>
      </c>
      <c r="L47" s="69">
        <v>816.1</v>
      </c>
      <c r="M47" s="71" t="s">
        <v>102</v>
      </c>
      <c r="N47" s="71"/>
      <c r="O47" s="71"/>
      <c r="P47" s="71"/>
      <c r="Q47" s="71"/>
      <c r="R47" s="91">
        <v>300</v>
      </c>
      <c r="S47" s="77"/>
      <c r="T47" s="79"/>
      <c r="U47" s="79"/>
      <c r="V47" s="79"/>
      <c r="W47" s="79"/>
      <c r="X47" s="43"/>
      <c r="Y47" s="60"/>
    </row>
    <row r="48" spans="1:55" s="3" customFormat="1" x14ac:dyDescent="0.2">
      <c r="A48" s="12" t="s">
        <v>17</v>
      </c>
      <c r="B48" s="23"/>
      <c r="C48" s="42">
        <v>1000</v>
      </c>
      <c r="D48" s="66"/>
      <c r="E48" s="66"/>
      <c r="F48" s="66">
        <v>981.1</v>
      </c>
      <c r="G48" s="66">
        <v>18.899999999999999</v>
      </c>
      <c r="H48" s="50">
        <v>1000</v>
      </c>
      <c r="I48" s="69">
        <v>0</v>
      </c>
      <c r="J48" s="69">
        <v>0</v>
      </c>
      <c r="K48" s="69">
        <v>1000</v>
      </c>
      <c r="L48" s="69">
        <v>0</v>
      </c>
      <c r="M48" s="70">
        <v>800</v>
      </c>
      <c r="N48" s="70"/>
      <c r="O48" s="70"/>
      <c r="P48" s="70">
        <v>782.06</v>
      </c>
      <c r="Q48" s="70">
        <v>17.940000000000001</v>
      </c>
      <c r="R48" s="91">
        <v>1040</v>
      </c>
      <c r="S48" s="77">
        <v>1500</v>
      </c>
      <c r="T48" s="201" t="s">
        <v>270</v>
      </c>
      <c r="U48" s="201" t="s">
        <v>270</v>
      </c>
      <c r="V48" s="201" t="s">
        <v>277</v>
      </c>
      <c r="W48" s="79" t="s">
        <v>277</v>
      </c>
      <c r="X48" s="43" t="s">
        <v>277</v>
      </c>
      <c r="Y48" s="60">
        <v>1150</v>
      </c>
    </row>
    <row r="49" spans="1:25" s="3" customFormat="1" x14ac:dyDescent="0.2">
      <c r="A49" s="12" t="s">
        <v>18</v>
      </c>
      <c r="B49" s="23"/>
      <c r="C49" s="42">
        <v>1200</v>
      </c>
      <c r="D49" s="66"/>
      <c r="E49" s="66">
        <v>400</v>
      </c>
      <c r="F49" s="66">
        <v>493.08</v>
      </c>
      <c r="G49" s="66">
        <v>306.92</v>
      </c>
      <c r="H49" s="50">
        <v>1080</v>
      </c>
      <c r="I49" s="69">
        <v>0</v>
      </c>
      <c r="J49" s="69">
        <v>0</v>
      </c>
      <c r="K49" s="69">
        <v>1080</v>
      </c>
      <c r="L49" s="69">
        <v>0</v>
      </c>
      <c r="M49" s="70">
        <v>1080</v>
      </c>
      <c r="N49" s="70"/>
      <c r="O49" s="70"/>
      <c r="P49" s="70"/>
      <c r="Q49" s="70">
        <v>1080</v>
      </c>
      <c r="R49" s="91">
        <v>1200</v>
      </c>
      <c r="S49" s="77">
        <v>500</v>
      </c>
      <c r="T49" s="201" t="s">
        <v>270</v>
      </c>
      <c r="U49" s="79" t="s">
        <v>277</v>
      </c>
      <c r="V49" s="79" t="s">
        <v>277</v>
      </c>
      <c r="W49" s="79" t="s">
        <v>277</v>
      </c>
      <c r="X49" s="235" t="s">
        <v>339</v>
      </c>
      <c r="Y49" s="60">
        <v>0</v>
      </c>
    </row>
    <row r="50" spans="1:25" s="3" customFormat="1" x14ac:dyDescent="0.2">
      <c r="A50" s="25" t="s">
        <v>302</v>
      </c>
      <c r="B50" s="23"/>
      <c r="C50" s="66" t="s">
        <v>334</v>
      </c>
      <c r="D50" s="66"/>
      <c r="E50" s="66"/>
      <c r="F50" s="66"/>
      <c r="G50" s="66"/>
      <c r="H50" s="50" t="s">
        <v>334</v>
      </c>
      <c r="I50" s="69"/>
      <c r="J50" s="69"/>
      <c r="K50" s="69"/>
      <c r="L50" s="69"/>
      <c r="M50" s="70" t="s">
        <v>334</v>
      </c>
      <c r="N50" s="70"/>
      <c r="O50" s="70"/>
      <c r="P50" s="70"/>
      <c r="Q50" s="70"/>
      <c r="R50" s="104" t="s">
        <v>334</v>
      </c>
      <c r="S50" s="77">
        <v>2500</v>
      </c>
      <c r="T50" s="201" t="s">
        <v>277</v>
      </c>
      <c r="U50" s="201" t="s">
        <v>277</v>
      </c>
      <c r="V50" s="201" t="s">
        <v>277</v>
      </c>
      <c r="W50" s="79" t="s">
        <v>277</v>
      </c>
      <c r="X50" s="235" t="s">
        <v>339</v>
      </c>
      <c r="Y50" s="60">
        <v>0</v>
      </c>
    </row>
    <row r="51" spans="1:25" s="3" customFormat="1" x14ac:dyDescent="0.2">
      <c r="A51" s="12" t="s">
        <v>115</v>
      </c>
      <c r="B51" s="23"/>
      <c r="C51" s="42">
        <v>1600</v>
      </c>
      <c r="D51" s="66">
        <v>400</v>
      </c>
      <c r="E51" s="66"/>
      <c r="F51" s="66">
        <v>2000</v>
      </c>
      <c r="G51" s="66">
        <v>0</v>
      </c>
      <c r="H51" s="50">
        <v>3200</v>
      </c>
      <c r="I51" s="69">
        <v>800</v>
      </c>
      <c r="J51" s="69">
        <v>0</v>
      </c>
      <c r="K51" s="69">
        <v>4000</v>
      </c>
      <c r="L51" s="69">
        <v>0</v>
      </c>
      <c r="M51" s="70">
        <v>4000</v>
      </c>
      <c r="N51" s="70">
        <v>1000</v>
      </c>
      <c r="O51" s="70"/>
      <c r="P51" s="70">
        <v>4000</v>
      </c>
      <c r="Q51" s="70">
        <v>1000</v>
      </c>
      <c r="R51" s="91">
        <v>5500</v>
      </c>
      <c r="S51" s="77">
        <v>11000</v>
      </c>
      <c r="T51" s="201" t="s">
        <v>270</v>
      </c>
      <c r="U51" s="79" t="s">
        <v>277</v>
      </c>
      <c r="V51" s="79" t="s">
        <v>277</v>
      </c>
      <c r="W51" s="79" t="s">
        <v>277</v>
      </c>
      <c r="X51" s="238" t="s">
        <v>277</v>
      </c>
      <c r="Y51" s="60">
        <v>6500</v>
      </c>
    </row>
    <row r="52" spans="1:25" s="3" customFormat="1" ht="48" x14ac:dyDescent="0.2">
      <c r="A52" s="11" t="s">
        <v>304</v>
      </c>
      <c r="B52" s="25"/>
      <c r="C52" s="42">
        <v>250</v>
      </c>
      <c r="D52" s="66"/>
      <c r="E52" s="66"/>
      <c r="F52" s="66">
        <v>166.08</v>
      </c>
      <c r="G52" s="66">
        <v>83.92</v>
      </c>
      <c r="H52" s="50">
        <v>292.5</v>
      </c>
      <c r="I52" s="69">
        <v>0</v>
      </c>
      <c r="J52" s="69">
        <v>0</v>
      </c>
      <c r="K52" s="69">
        <v>195.36</v>
      </c>
      <c r="L52" s="69">
        <v>97.14</v>
      </c>
      <c r="M52" s="70">
        <v>175</v>
      </c>
      <c r="N52" s="70"/>
      <c r="O52" s="70"/>
      <c r="P52" s="70">
        <v>175</v>
      </c>
      <c r="Q52" s="70">
        <v>0</v>
      </c>
      <c r="R52" s="91">
        <v>175</v>
      </c>
      <c r="S52" s="77">
        <v>1300</v>
      </c>
      <c r="T52" s="201" t="s">
        <v>270</v>
      </c>
      <c r="U52" s="201" t="s">
        <v>270</v>
      </c>
      <c r="V52" s="201" t="s">
        <v>277</v>
      </c>
      <c r="W52" s="79" t="s">
        <v>277</v>
      </c>
      <c r="X52" s="43" t="s">
        <v>277</v>
      </c>
      <c r="Y52" s="60">
        <v>200</v>
      </c>
    </row>
    <row r="53" spans="1:25" s="3" customFormat="1" ht="25.5" x14ac:dyDescent="0.2">
      <c r="A53" s="23" t="s">
        <v>156</v>
      </c>
      <c r="B53" s="23"/>
      <c r="C53" s="42">
        <v>200</v>
      </c>
      <c r="D53" s="66"/>
      <c r="E53" s="66"/>
      <c r="F53" s="66">
        <v>200</v>
      </c>
      <c r="G53" s="66">
        <v>0</v>
      </c>
      <c r="H53" s="50">
        <v>40</v>
      </c>
      <c r="I53" s="69">
        <v>0</v>
      </c>
      <c r="J53" s="69">
        <v>0</v>
      </c>
      <c r="K53" s="69">
        <v>0</v>
      </c>
      <c r="L53" s="69">
        <v>40</v>
      </c>
      <c r="M53" s="70">
        <v>150</v>
      </c>
      <c r="N53" s="70"/>
      <c r="O53" s="70"/>
      <c r="P53" s="70"/>
      <c r="Q53" s="70">
        <v>150</v>
      </c>
      <c r="R53" s="91">
        <v>300</v>
      </c>
      <c r="S53" s="77">
        <v>3750</v>
      </c>
      <c r="T53" s="201" t="s">
        <v>270</v>
      </c>
      <c r="U53" s="201" t="s">
        <v>270</v>
      </c>
      <c r="V53" s="201" t="s">
        <v>277</v>
      </c>
      <c r="W53" s="79" t="s">
        <v>277</v>
      </c>
      <c r="X53" s="43" t="s">
        <v>277</v>
      </c>
      <c r="Y53" s="60">
        <v>300</v>
      </c>
    </row>
    <row r="54" spans="1:25" s="3" customFormat="1" x14ac:dyDescent="0.2">
      <c r="A54" s="25" t="s">
        <v>231</v>
      </c>
      <c r="B54" s="25"/>
      <c r="C54" s="44" t="s">
        <v>102</v>
      </c>
      <c r="D54" s="66"/>
      <c r="E54" s="66"/>
      <c r="F54" s="66"/>
      <c r="G54" s="66"/>
      <c r="H54" s="51" t="s">
        <v>102</v>
      </c>
      <c r="I54" s="69"/>
      <c r="J54" s="69"/>
      <c r="K54" s="69"/>
      <c r="L54" s="69"/>
      <c r="M54" s="71" t="s">
        <v>102</v>
      </c>
      <c r="N54" s="71"/>
      <c r="O54" s="71"/>
      <c r="P54" s="71"/>
      <c r="Q54" s="71"/>
      <c r="R54" s="91">
        <v>100</v>
      </c>
      <c r="S54" s="77">
        <v>6000</v>
      </c>
      <c r="T54" s="79" t="s">
        <v>270</v>
      </c>
      <c r="U54" s="79"/>
      <c r="V54" s="79"/>
      <c r="W54" s="79"/>
      <c r="X54" s="43" t="s">
        <v>339</v>
      </c>
      <c r="Y54" s="60">
        <v>0</v>
      </c>
    </row>
    <row r="55" spans="1:25" s="3" customFormat="1" x14ac:dyDescent="0.2">
      <c r="A55" s="25" t="s">
        <v>278</v>
      </c>
      <c r="B55" s="25"/>
      <c r="C55" s="44" t="s">
        <v>102</v>
      </c>
      <c r="D55" s="66"/>
      <c r="E55" s="66"/>
      <c r="F55" s="66"/>
      <c r="G55" s="66"/>
      <c r="H55" s="51">
        <v>1600</v>
      </c>
      <c r="I55" s="69"/>
      <c r="J55" s="69"/>
      <c r="K55" s="69">
        <v>18.98</v>
      </c>
      <c r="L55" s="69">
        <v>1581.02</v>
      </c>
      <c r="M55" s="71" t="s">
        <v>102</v>
      </c>
      <c r="N55" s="71"/>
      <c r="O55" s="71"/>
      <c r="P55" s="71"/>
      <c r="Q55" s="71"/>
      <c r="R55" s="104" t="s">
        <v>102</v>
      </c>
      <c r="S55" s="77">
        <v>6000</v>
      </c>
      <c r="T55" s="201" t="s">
        <v>277</v>
      </c>
      <c r="U55" s="201" t="s">
        <v>277</v>
      </c>
      <c r="V55" s="201" t="s">
        <v>277</v>
      </c>
      <c r="W55" s="79" t="s">
        <v>277</v>
      </c>
      <c r="X55" s="43" t="s">
        <v>277</v>
      </c>
      <c r="Y55" s="60">
        <v>100</v>
      </c>
    </row>
    <row r="56" spans="1:25" s="3" customFormat="1" ht="25.5" x14ac:dyDescent="0.2">
      <c r="A56" s="25" t="s">
        <v>239</v>
      </c>
      <c r="B56" s="25"/>
      <c r="C56" s="44" t="s">
        <v>102</v>
      </c>
      <c r="D56" s="66"/>
      <c r="E56" s="66"/>
      <c r="F56" s="66"/>
      <c r="G56" s="66"/>
      <c r="H56" s="231" t="s">
        <v>332</v>
      </c>
      <c r="I56" s="69"/>
      <c r="J56" s="69"/>
      <c r="K56" s="69"/>
      <c r="L56" s="69"/>
      <c r="M56" s="71" t="s">
        <v>102</v>
      </c>
      <c r="N56" s="71"/>
      <c r="O56" s="71"/>
      <c r="P56" s="71"/>
      <c r="Q56" s="71"/>
      <c r="R56" s="91">
        <v>300</v>
      </c>
      <c r="S56" s="77">
        <v>300</v>
      </c>
      <c r="T56" s="201" t="s">
        <v>270</v>
      </c>
      <c r="U56" s="79" t="s">
        <v>277</v>
      </c>
      <c r="V56" s="79" t="s">
        <v>277</v>
      </c>
      <c r="W56" s="79" t="s">
        <v>277</v>
      </c>
      <c r="X56" s="43" t="s">
        <v>277</v>
      </c>
      <c r="Y56" s="60">
        <v>300</v>
      </c>
    </row>
    <row r="57" spans="1:25" s="3" customFormat="1" x14ac:dyDescent="0.2">
      <c r="A57" s="25" t="s">
        <v>324</v>
      </c>
      <c r="B57" s="25"/>
      <c r="C57" s="66">
        <v>1000</v>
      </c>
      <c r="D57" s="66"/>
      <c r="E57" s="66"/>
      <c r="F57" s="66">
        <v>838.5</v>
      </c>
      <c r="G57" s="66">
        <v>161.5</v>
      </c>
      <c r="H57" s="50">
        <v>1400</v>
      </c>
      <c r="I57" s="69"/>
      <c r="J57" s="69"/>
      <c r="K57" s="69">
        <v>894.85</v>
      </c>
      <c r="L57" s="69">
        <v>505.15</v>
      </c>
      <c r="M57" s="70">
        <v>1500</v>
      </c>
      <c r="N57" s="71"/>
      <c r="O57" s="71"/>
      <c r="P57" s="70">
        <v>1500</v>
      </c>
      <c r="Q57" s="70">
        <v>0</v>
      </c>
      <c r="R57" s="91" t="s">
        <v>335</v>
      </c>
      <c r="S57" s="77">
        <v>705</v>
      </c>
      <c r="T57" s="201" t="s">
        <v>277</v>
      </c>
      <c r="U57" s="79" t="s">
        <v>277</v>
      </c>
      <c r="V57" s="79" t="s">
        <v>277</v>
      </c>
      <c r="W57" s="79" t="s">
        <v>277</v>
      </c>
      <c r="X57" s="43" t="s">
        <v>277</v>
      </c>
      <c r="Y57" s="60">
        <v>400</v>
      </c>
    </row>
    <row r="58" spans="1:25" s="3" customFormat="1" x14ac:dyDescent="0.2">
      <c r="A58" s="23" t="s">
        <v>240</v>
      </c>
      <c r="B58" s="23"/>
      <c r="C58" s="44" t="s">
        <v>334</v>
      </c>
      <c r="D58" s="66"/>
      <c r="E58" s="66"/>
      <c r="F58" s="66"/>
      <c r="G58" s="66"/>
      <c r="H58" s="51" t="s">
        <v>334</v>
      </c>
      <c r="I58" s="69"/>
      <c r="J58" s="69"/>
      <c r="K58" s="69"/>
      <c r="L58" s="69"/>
      <c r="M58" s="71" t="s">
        <v>334</v>
      </c>
      <c r="N58" s="71"/>
      <c r="O58" s="71"/>
      <c r="P58" s="71"/>
      <c r="Q58" s="71"/>
      <c r="R58" s="91" t="s">
        <v>334</v>
      </c>
      <c r="S58" s="77">
        <v>500</v>
      </c>
      <c r="T58" s="79" t="s">
        <v>277</v>
      </c>
      <c r="U58" s="79" t="s">
        <v>277</v>
      </c>
      <c r="V58" s="79" t="s">
        <v>277</v>
      </c>
      <c r="W58" s="79" t="s">
        <v>277</v>
      </c>
      <c r="X58" s="43" t="s">
        <v>277</v>
      </c>
      <c r="Y58" s="60">
        <v>500</v>
      </c>
    </row>
    <row r="59" spans="1:25" s="3" customFormat="1" x14ac:dyDescent="0.2">
      <c r="A59" s="12" t="s">
        <v>19</v>
      </c>
      <c r="B59" s="23"/>
      <c r="C59" s="42">
        <v>2500</v>
      </c>
      <c r="D59" s="66"/>
      <c r="E59" s="66"/>
      <c r="F59" s="66">
        <v>2457.14</v>
      </c>
      <c r="G59" s="66">
        <v>42.86</v>
      </c>
      <c r="H59" s="50">
        <v>5000</v>
      </c>
      <c r="I59" s="69">
        <v>0</v>
      </c>
      <c r="J59" s="69">
        <v>0</v>
      </c>
      <c r="K59" s="69">
        <v>4619.82</v>
      </c>
      <c r="L59" s="69">
        <v>380.18</v>
      </c>
      <c r="M59" s="70">
        <v>6000</v>
      </c>
      <c r="N59" s="70"/>
      <c r="O59" s="70"/>
      <c r="P59" s="70">
        <v>6000</v>
      </c>
      <c r="Q59" s="70">
        <v>0</v>
      </c>
      <c r="R59" s="91">
        <v>6000</v>
      </c>
      <c r="S59" s="77">
        <v>7500</v>
      </c>
      <c r="T59" s="79" t="s">
        <v>277</v>
      </c>
      <c r="U59" s="201" t="s">
        <v>270</v>
      </c>
      <c r="V59" s="201" t="s">
        <v>277</v>
      </c>
      <c r="W59" s="79" t="s">
        <v>277</v>
      </c>
      <c r="X59" s="43" t="s">
        <v>277</v>
      </c>
      <c r="Y59" s="60">
        <v>6000</v>
      </c>
    </row>
    <row r="60" spans="1:25" s="3" customFormat="1" x14ac:dyDescent="0.2">
      <c r="A60" s="25" t="s">
        <v>312</v>
      </c>
      <c r="B60" s="23"/>
      <c r="C60" s="66"/>
      <c r="D60" s="66"/>
      <c r="E60" s="66"/>
      <c r="F60" s="66"/>
      <c r="G60" s="66"/>
      <c r="H60" s="50"/>
      <c r="I60" s="69"/>
      <c r="J60" s="69"/>
      <c r="K60" s="69"/>
      <c r="L60" s="69"/>
      <c r="M60" s="70"/>
      <c r="N60" s="70"/>
      <c r="O60" s="70"/>
      <c r="P60" s="70"/>
      <c r="Q60" s="70"/>
      <c r="R60" s="91"/>
      <c r="S60" s="77">
        <v>2000</v>
      </c>
      <c r="T60" s="79" t="s">
        <v>277</v>
      </c>
      <c r="U60" s="201" t="s">
        <v>277</v>
      </c>
      <c r="V60" s="201" t="s">
        <v>277</v>
      </c>
      <c r="W60" s="79" t="s">
        <v>277</v>
      </c>
      <c r="X60" s="238" t="s">
        <v>277</v>
      </c>
      <c r="Y60" s="60">
        <v>250</v>
      </c>
    </row>
    <row r="61" spans="1:25" s="3" customFormat="1" ht="25.5" x14ac:dyDescent="0.2">
      <c r="A61" s="12" t="s">
        <v>20</v>
      </c>
      <c r="B61" s="23"/>
      <c r="C61" s="42">
        <v>1000</v>
      </c>
      <c r="D61" s="66"/>
      <c r="E61" s="66">
        <v>333.33</v>
      </c>
      <c r="F61" s="66">
        <v>114.84</v>
      </c>
      <c r="G61" s="66">
        <v>551.83000000000004</v>
      </c>
      <c r="H61" s="50">
        <v>200</v>
      </c>
      <c r="I61" s="69">
        <v>0</v>
      </c>
      <c r="J61" s="69">
        <v>0</v>
      </c>
      <c r="K61" s="69">
        <v>200</v>
      </c>
      <c r="L61" s="69">
        <v>0</v>
      </c>
      <c r="M61" s="70">
        <v>200</v>
      </c>
      <c r="N61" s="70"/>
      <c r="O61" s="70"/>
      <c r="P61" s="70"/>
      <c r="Q61" s="70">
        <v>200</v>
      </c>
      <c r="R61" s="91">
        <v>260</v>
      </c>
      <c r="S61" s="77">
        <v>1000</v>
      </c>
      <c r="T61" s="79" t="s">
        <v>277</v>
      </c>
      <c r="U61" s="79" t="s">
        <v>277</v>
      </c>
      <c r="V61" s="79" t="s">
        <v>277</v>
      </c>
      <c r="W61" s="79" t="s">
        <v>277</v>
      </c>
      <c r="X61" s="43" t="s">
        <v>277</v>
      </c>
      <c r="Y61" s="60">
        <v>260</v>
      </c>
    </row>
    <row r="62" spans="1:25" s="3" customFormat="1" x14ac:dyDescent="0.2">
      <c r="A62" s="12" t="s">
        <v>21</v>
      </c>
      <c r="B62" s="23"/>
      <c r="C62" s="44" t="s">
        <v>102</v>
      </c>
      <c r="D62" s="66"/>
      <c r="E62" s="66"/>
      <c r="F62" s="66"/>
      <c r="G62" s="66"/>
      <c r="H62" s="50">
        <v>700</v>
      </c>
      <c r="I62" s="69">
        <v>0</v>
      </c>
      <c r="J62" s="69">
        <v>0</v>
      </c>
      <c r="K62" s="69">
        <v>372.3</v>
      </c>
      <c r="L62" s="69">
        <v>327.7</v>
      </c>
      <c r="M62" s="70">
        <v>800</v>
      </c>
      <c r="N62" s="70">
        <v>38.25</v>
      </c>
      <c r="O62" s="70"/>
      <c r="P62" s="70">
        <v>835.28</v>
      </c>
      <c r="Q62" s="70">
        <v>0</v>
      </c>
      <c r="R62" s="91">
        <v>600</v>
      </c>
      <c r="S62" s="77">
        <v>1105.2</v>
      </c>
      <c r="T62" s="201" t="s">
        <v>270</v>
      </c>
      <c r="U62" s="201" t="s">
        <v>270</v>
      </c>
      <c r="V62" s="201" t="s">
        <v>277</v>
      </c>
      <c r="W62" s="79" t="s">
        <v>277</v>
      </c>
      <c r="X62" s="43" t="s">
        <v>277</v>
      </c>
      <c r="Y62" s="60">
        <v>800</v>
      </c>
    </row>
    <row r="63" spans="1:25" s="3" customFormat="1" x14ac:dyDescent="0.2">
      <c r="A63" s="12" t="s">
        <v>138</v>
      </c>
      <c r="B63" s="23"/>
      <c r="C63" s="44" t="s">
        <v>102</v>
      </c>
      <c r="D63" s="66">
        <v>250</v>
      </c>
      <c r="E63" s="66"/>
      <c r="F63" s="66">
        <v>250</v>
      </c>
      <c r="G63" s="66">
        <v>0</v>
      </c>
      <c r="H63" s="50">
        <v>162</v>
      </c>
      <c r="I63" s="69">
        <v>0</v>
      </c>
      <c r="J63" s="69">
        <v>0</v>
      </c>
      <c r="K63" s="69">
        <v>0</v>
      </c>
      <c r="L63" s="69">
        <v>162</v>
      </c>
      <c r="M63" s="71" t="s">
        <v>102</v>
      </c>
      <c r="N63" s="71"/>
      <c r="O63" s="71"/>
      <c r="P63" s="71"/>
      <c r="Q63" s="71"/>
      <c r="R63" s="91" t="s">
        <v>102</v>
      </c>
      <c r="S63" s="77"/>
      <c r="T63" s="79"/>
      <c r="U63" s="79"/>
      <c r="V63" s="79"/>
      <c r="W63" s="79"/>
      <c r="X63" s="43"/>
      <c r="Y63" s="60"/>
    </row>
    <row r="64" spans="1:25" s="3" customFormat="1" x14ac:dyDescent="0.2">
      <c r="A64" s="12" t="s">
        <v>22</v>
      </c>
      <c r="B64" s="23"/>
      <c r="C64" s="42">
        <v>1500</v>
      </c>
      <c r="D64" s="66"/>
      <c r="E64" s="66"/>
      <c r="F64" s="66">
        <v>1500</v>
      </c>
      <c r="G64" s="66">
        <v>0</v>
      </c>
      <c r="H64" s="50">
        <v>1500</v>
      </c>
      <c r="I64" s="69">
        <v>0</v>
      </c>
      <c r="J64" s="69">
        <v>0</v>
      </c>
      <c r="K64" s="69">
        <v>0</v>
      </c>
      <c r="L64" s="69">
        <v>1500</v>
      </c>
      <c r="M64" s="70">
        <v>1440</v>
      </c>
      <c r="N64" s="70"/>
      <c r="O64" s="70"/>
      <c r="P64" s="70">
        <v>1440</v>
      </c>
      <c r="Q64" s="70">
        <v>0</v>
      </c>
      <c r="R64" s="91">
        <v>750</v>
      </c>
      <c r="S64" s="77">
        <v>1000</v>
      </c>
      <c r="T64" s="201" t="s">
        <v>270</v>
      </c>
      <c r="U64" s="201" t="s">
        <v>270</v>
      </c>
      <c r="V64" s="201" t="s">
        <v>277</v>
      </c>
      <c r="W64" s="79" t="s">
        <v>277</v>
      </c>
      <c r="X64" s="43" t="s">
        <v>277</v>
      </c>
      <c r="Y64" s="60">
        <v>300</v>
      </c>
    </row>
    <row r="65" spans="1:25" s="3" customFormat="1" ht="38.25" x14ac:dyDescent="0.2">
      <c r="A65" s="23" t="s">
        <v>253</v>
      </c>
      <c r="B65" s="23"/>
      <c r="C65" s="44" t="s">
        <v>102</v>
      </c>
      <c r="D65" s="66"/>
      <c r="E65" s="66"/>
      <c r="F65" s="66"/>
      <c r="G65" s="66"/>
      <c r="H65" s="51" t="s">
        <v>102</v>
      </c>
      <c r="I65" s="69"/>
      <c r="J65" s="69"/>
      <c r="K65" s="69"/>
      <c r="L65" s="69"/>
      <c r="M65" s="71" t="s">
        <v>102</v>
      </c>
      <c r="N65" s="71"/>
      <c r="O65" s="71"/>
      <c r="P65" s="71"/>
      <c r="Q65" s="71"/>
      <c r="R65" s="91">
        <v>300</v>
      </c>
      <c r="S65" s="77">
        <v>250</v>
      </c>
      <c r="T65" s="201" t="s">
        <v>277</v>
      </c>
      <c r="U65" s="79" t="s">
        <v>277</v>
      </c>
      <c r="V65" s="79" t="s">
        <v>277</v>
      </c>
      <c r="W65" s="79" t="s">
        <v>277</v>
      </c>
      <c r="X65" s="43" t="s">
        <v>277</v>
      </c>
      <c r="Y65" s="60">
        <v>200</v>
      </c>
    </row>
    <row r="66" spans="1:25" s="3" customFormat="1" x14ac:dyDescent="0.2">
      <c r="A66" s="23" t="s">
        <v>187</v>
      </c>
      <c r="B66" s="23"/>
      <c r="C66" s="44" t="s">
        <v>102</v>
      </c>
      <c r="D66" s="66"/>
      <c r="E66" s="66"/>
      <c r="F66" s="66"/>
      <c r="G66" s="66"/>
      <c r="H66" s="51" t="s">
        <v>102</v>
      </c>
      <c r="I66" s="69"/>
      <c r="J66" s="69"/>
      <c r="K66" s="69"/>
      <c r="L66" s="69"/>
      <c r="M66" s="71" t="s">
        <v>102</v>
      </c>
      <c r="N66" s="71"/>
      <c r="O66" s="71"/>
      <c r="P66" s="71"/>
      <c r="Q66" s="71"/>
      <c r="R66" s="91">
        <v>400</v>
      </c>
      <c r="S66" s="77">
        <v>1000</v>
      </c>
      <c r="T66" s="79" t="s">
        <v>277</v>
      </c>
      <c r="U66" s="79" t="s">
        <v>277</v>
      </c>
      <c r="V66" s="79" t="s">
        <v>277</v>
      </c>
      <c r="W66" s="79" t="s">
        <v>277</v>
      </c>
      <c r="X66" s="235" t="s">
        <v>339</v>
      </c>
      <c r="Y66" s="60">
        <v>0</v>
      </c>
    </row>
    <row r="67" spans="1:25" s="3" customFormat="1" x14ac:dyDescent="0.2">
      <c r="A67" s="23" t="s">
        <v>179</v>
      </c>
      <c r="B67" s="23"/>
      <c r="C67" s="42">
        <v>400</v>
      </c>
      <c r="D67" s="66"/>
      <c r="E67" s="66"/>
      <c r="F67" s="66">
        <v>195.92</v>
      </c>
      <c r="G67" s="66">
        <v>204.08</v>
      </c>
      <c r="H67" s="51" t="s">
        <v>102</v>
      </c>
      <c r="I67" s="69">
        <v>105.47</v>
      </c>
      <c r="J67" s="69"/>
      <c r="K67" s="69">
        <v>105.47</v>
      </c>
      <c r="L67" s="69">
        <v>0</v>
      </c>
      <c r="M67" s="70">
        <v>200</v>
      </c>
      <c r="N67" s="70"/>
      <c r="O67" s="70"/>
      <c r="P67" s="70">
        <v>200</v>
      </c>
      <c r="Q67" s="70">
        <v>0</v>
      </c>
      <c r="R67" s="91">
        <v>200</v>
      </c>
      <c r="S67" s="77">
        <v>250</v>
      </c>
      <c r="T67" s="79" t="s">
        <v>270</v>
      </c>
      <c r="U67" s="100" t="s">
        <v>270</v>
      </c>
      <c r="V67" s="201" t="s">
        <v>277</v>
      </c>
      <c r="W67" s="79" t="s">
        <v>277</v>
      </c>
      <c r="X67" s="43" t="s">
        <v>277</v>
      </c>
      <c r="Y67" s="60">
        <v>250</v>
      </c>
    </row>
    <row r="68" spans="1:25" s="3" customFormat="1" ht="38.25" x14ac:dyDescent="0.2">
      <c r="A68" s="12" t="s">
        <v>157</v>
      </c>
      <c r="B68" s="23"/>
      <c r="C68" s="42">
        <v>7850</v>
      </c>
      <c r="D68" s="66"/>
      <c r="E68" s="66"/>
      <c r="F68" s="66">
        <v>7850</v>
      </c>
      <c r="G68" s="66">
        <v>0</v>
      </c>
      <c r="H68" s="50">
        <v>8000</v>
      </c>
      <c r="I68" s="69">
        <v>0</v>
      </c>
      <c r="J68" s="69">
        <v>0</v>
      </c>
      <c r="K68" s="69">
        <v>5000</v>
      </c>
      <c r="L68" s="69">
        <v>3000</v>
      </c>
      <c r="M68" s="70">
        <v>9000</v>
      </c>
      <c r="N68" s="70"/>
      <c r="O68" s="70"/>
      <c r="P68" s="70">
        <v>3000</v>
      </c>
      <c r="Q68" s="70">
        <v>6000</v>
      </c>
      <c r="R68" s="91">
        <v>8000</v>
      </c>
      <c r="S68" s="77">
        <v>7500</v>
      </c>
      <c r="T68" s="201" t="s">
        <v>270</v>
      </c>
      <c r="U68" s="201" t="s">
        <v>270</v>
      </c>
      <c r="V68" s="201" t="s">
        <v>277</v>
      </c>
      <c r="W68" s="79" t="s">
        <v>277</v>
      </c>
      <c r="X68" s="43" t="s">
        <v>277</v>
      </c>
      <c r="Y68" s="60">
        <v>5000</v>
      </c>
    </row>
    <row r="69" spans="1:25" s="3" customFormat="1" x14ac:dyDescent="0.2">
      <c r="A69" s="25" t="s">
        <v>139</v>
      </c>
      <c r="B69" s="23"/>
      <c r="C69" s="66">
        <v>750</v>
      </c>
      <c r="D69" s="66"/>
      <c r="E69" s="66"/>
      <c r="F69" s="66">
        <v>726.97</v>
      </c>
      <c r="G69" s="66">
        <v>23.03</v>
      </c>
      <c r="H69" s="50">
        <v>480</v>
      </c>
      <c r="I69" s="69">
        <v>0</v>
      </c>
      <c r="J69" s="69">
        <v>0</v>
      </c>
      <c r="K69" s="69">
        <v>119.7</v>
      </c>
      <c r="L69" s="69">
        <v>360.3</v>
      </c>
      <c r="M69" s="70">
        <v>800</v>
      </c>
      <c r="N69" s="70"/>
      <c r="O69" s="70"/>
      <c r="P69" s="70">
        <v>799.84</v>
      </c>
      <c r="Q69" s="70">
        <v>0.16</v>
      </c>
      <c r="R69" s="91">
        <v>450</v>
      </c>
      <c r="S69" s="77"/>
      <c r="T69" s="79"/>
      <c r="U69" s="79"/>
      <c r="V69" s="79"/>
      <c r="W69" s="79"/>
      <c r="X69" s="43"/>
      <c r="Y69" s="60"/>
    </row>
    <row r="70" spans="1:25" s="3" customFormat="1" ht="25.5" x14ac:dyDescent="0.2">
      <c r="A70" s="12" t="s">
        <v>23</v>
      </c>
      <c r="B70" s="23"/>
      <c r="C70" s="42">
        <v>4500</v>
      </c>
      <c r="D70" s="66">
        <v>1125</v>
      </c>
      <c r="E70" s="66"/>
      <c r="F70" s="66">
        <v>5625</v>
      </c>
      <c r="G70" s="66">
        <v>0</v>
      </c>
      <c r="H70" s="50">
        <v>6500</v>
      </c>
      <c r="I70" s="69">
        <v>0</v>
      </c>
      <c r="J70" s="69">
        <v>0</v>
      </c>
      <c r="K70" s="69">
        <v>6500</v>
      </c>
      <c r="L70" s="69">
        <v>0</v>
      </c>
      <c r="M70" s="70">
        <v>9000</v>
      </c>
      <c r="N70" s="70"/>
      <c r="O70" s="70"/>
      <c r="P70" s="70">
        <v>9000</v>
      </c>
      <c r="Q70" s="70">
        <v>0</v>
      </c>
      <c r="R70" s="91">
        <v>11500</v>
      </c>
      <c r="S70" s="77">
        <v>15000</v>
      </c>
      <c r="T70" s="201" t="s">
        <v>277</v>
      </c>
      <c r="U70" s="79" t="s">
        <v>270</v>
      </c>
      <c r="V70" s="79" t="s">
        <v>277</v>
      </c>
      <c r="W70" s="79" t="s">
        <v>277</v>
      </c>
      <c r="X70" s="43" t="s">
        <v>277</v>
      </c>
      <c r="Y70" s="60">
        <v>12500</v>
      </c>
    </row>
    <row r="71" spans="1:25" s="3" customFormat="1" x14ac:dyDescent="0.2">
      <c r="A71" s="12" t="s">
        <v>24</v>
      </c>
      <c r="B71" s="23"/>
      <c r="C71" s="42">
        <v>800</v>
      </c>
      <c r="D71" s="66"/>
      <c r="E71" s="66"/>
      <c r="F71" s="66">
        <v>285</v>
      </c>
      <c r="G71" s="66">
        <v>515</v>
      </c>
      <c r="H71" s="50">
        <v>360</v>
      </c>
      <c r="I71" s="69">
        <v>0</v>
      </c>
      <c r="J71" s="69">
        <v>0</v>
      </c>
      <c r="K71" s="69">
        <v>0</v>
      </c>
      <c r="L71" s="69">
        <v>360</v>
      </c>
      <c r="M71" s="71" t="s">
        <v>102</v>
      </c>
      <c r="N71" s="71"/>
      <c r="O71" s="71"/>
      <c r="P71" s="71"/>
      <c r="Q71" s="71"/>
      <c r="R71" s="91">
        <v>100</v>
      </c>
      <c r="S71" s="77"/>
      <c r="T71" s="79"/>
      <c r="U71" s="79"/>
      <c r="V71" s="79"/>
      <c r="W71" s="79"/>
      <c r="X71" s="43"/>
      <c r="Y71" s="60"/>
    </row>
    <row r="72" spans="1:25" s="3" customFormat="1" ht="25.5" x14ac:dyDescent="0.2">
      <c r="A72" s="25" t="s">
        <v>320</v>
      </c>
      <c r="B72" s="23"/>
      <c r="C72" s="66" t="s">
        <v>102</v>
      </c>
      <c r="D72" s="66"/>
      <c r="E72" s="66"/>
      <c r="F72" s="66"/>
      <c r="G72" s="66"/>
      <c r="H72" s="50" t="s">
        <v>102</v>
      </c>
      <c r="I72" s="69"/>
      <c r="J72" s="69"/>
      <c r="K72" s="69"/>
      <c r="L72" s="69"/>
      <c r="M72" s="71" t="s">
        <v>102</v>
      </c>
      <c r="N72" s="71"/>
      <c r="O72" s="71"/>
      <c r="P72" s="71"/>
      <c r="Q72" s="71"/>
      <c r="R72" s="230" t="s">
        <v>102</v>
      </c>
      <c r="S72" s="77">
        <v>1000</v>
      </c>
      <c r="T72" s="79" t="s">
        <v>333</v>
      </c>
      <c r="U72" s="79" t="s">
        <v>277</v>
      </c>
      <c r="V72" s="79" t="s">
        <v>277</v>
      </c>
      <c r="W72" s="79" t="s">
        <v>277</v>
      </c>
      <c r="X72" s="43" t="s">
        <v>277</v>
      </c>
      <c r="Y72" s="60">
        <v>250</v>
      </c>
    </row>
    <row r="73" spans="1:25" s="3" customFormat="1" ht="51" x14ac:dyDescent="0.2">
      <c r="A73" s="12" t="s">
        <v>212</v>
      </c>
      <c r="B73" s="23"/>
      <c r="C73" s="42">
        <v>500</v>
      </c>
      <c r="D73" s="66">
        <v>0</v>
      </c>
      <c r="E73" s="66">
        <v>0</v>
      </c>
      <c r="F73" s="66">
        <v>500</v>
      </c>
      <c r="G73" s="66">
        <v>0</v>
      </c>
      <c r="H73" s="50">
        <v>320</v>
      </c>
      <c r="I73" s="69">
        <v>0</v>
      </c>
      <c r="J73" s="69">
        <v>213.31</v>
      </c>
      <c r="K73" s="69">
        <v>5.0999999999999996</v>
      </c>
      <c r="L73" s="69">
        <v>101.59</v>
      </c>
      <c r="M73" s="71" t="s">
        <v>102</v>
      </c>
      <c r="N73" s="71"/>
      <c r="O73" s="71"/>
      <c r="P73" s="71"/>
      <c r="Q73" s="71"/>
      <c r="R73" s="91" t="s">
        <v>102</v>
      </c>
      <c r="S73" s="77">
        <v>126</v>
      </c>
      <c r="T73" s="201" t="s">
        <v>277</v>
      </c>
      <c r="U73" s="79" t="s">
        <v>277</v>
      </c>
      <c r="V73" s="79" t="s">
        <v>277</v>
      </c>
      <c r="W73" s="79" t="s">
        <v>277</v>
      </c>
      <c r="X73" s="43" t="s">
        <v>277</v>
      </c>
      <c r="Y73" s="60">
        <v>130</v>
      </c>
    </row>
    <row r="74" spans="1:25" s="3" customFormat="1" x14ac:dyDescent="0.2">
      <c r="A74" s="23" t="s">
        <v>25</v>
      </c>
      <c r="B74" s="23"/>
      <c r="C74" s="42">
        <v>300</v>
      </c>
      <c r="D74" s="66"/>
      <c r="E74" s="66"/>
      <c r="F74" s="66">
        <v>207</v>
      </c>
      <c r="G74" s="66">
        <v>93</v>
      </c>
      <c r="H74" s="50">
        <v>200</v>
      </c>
      <c r="I74" s="69">
        <v>0</v>
      </c>
      <c r="J74" s="69">
        <v>0</v>
      </c>
      <c r="K74" s="69">
        <v>0</v>
      </c>
      <c r="L74" s="69">
        <v>200</v>
      </c>
      <c r="M74" s="70">
        <v>150</v>
      </c>
      <c r="N74" s="70"/>
      <c r="O74" s="70"/>
      <c r="P74" s="70"/>
      <c r="Q74" s="70">
        <v>150</v>
      </c>
      <c r="R74" s="91">
        <v>150</v>
      </c>
      <c r="S74" s="77"/>
      <c r="T74" s="79"/>
      <c r="U74" s="79"/>
      <c r="V74" s="79"/>
      <c r="W74" s="79"/>
      <c r="X74" s="43"/>
      <c r="Y74" s="60"/>
    </row>
    <row r="75" spans="1:25" s="3" customFormat="1" x14ac:dyDescent="0.2">
      <c r="A75" s="23" t="s">
        <v>26</v>
      </c>
      <c r="B75" s="23"/>
      <c r="C75" s="42">
        <v>350</v>
      </c>
      <c r="D75" s="66"/>
      <c r="E75" s="66"/>
      <c r="F75" s="66">
        <v>100.61</v>
      </c>
      <c r="G75" s="66">
        <v>249.39</v>
      </c>
      <c r="H75" s="50">
        <v>180</v>
      </c>
      <c r="I75" s="69">
        <v>0</v>
      </c>
      <c r="J75" s="69">
        <v>0</v>
      </c>
      <c r="K75" s="69">
        <v>141.51</v>
      </c>
      <c r="L75" s="69">
        <v>38.49</v>
      </c>
      <c r="M75" s="70">
        <v>100</v>
      </c>
      <c r="N75" s="70"/>
      <c r="O75" s="70"/>
      <c r="P75" s="70">
        <v>100</v>
      </c>
      <c r="Q75" s="70">
        <v>0</v>
      </c>
      <c r="R75" s="91">
        <v>100</v>
      </c>
      <c r="S75" s="77"/>
      <c r="T75" s="79"/>
      <c r="U75" s="79"/>
      <c r="V75" s="79"/>
      <c r="W75" s="79"/>
      <c r="X75" s="43"/>
      <c r="Y75" s="60"/>
    </row>
    <row r="76" spans="1:25" s="3" customFormat="1" x14ac:dyDescent="0.2">
      <c r="A76" s="12" t="s">
        <v>27</v>
      </c>
      <c r="B76" s="23"/>
      <c r="C76" s="42">
        <v>2000</v>
      </c>
      <c r="D76" s="66"/>
      <c r="E76" s="66"/>
      <c r="F76" s="66">
        <v>1859.4</v>
      </c>
      <c r="G76" s="66">
        <v>140.6</v>
      </c>
      <c r="H76" s="50">
        <v>1575</v>
      </c>
      <c r="I76" s="69">
        <v>0</v>
      </c>
      <c r="J76" s="69">
        <v>0</v>
      </c>
      <c r="K76" s="69">
        <v>1564.53</v>
      </c>
      <c r="L76" s="69">
        <v>10.47</v>
      </c>
      <c r="M76" s="70">
        <v>1800</v>
      </c>
      <c r="N76" s="70"/>
      <c r="O76" s="70"/>
      <c r="P76" s="70"/>
      <c r="Q76" s="70">
        <v>1800</v>
      </c>
      <c r="R76" s="91">
        <v>2400</v>
      </c>
      <c r="S76" s="77">
        <v>3000</v>
      </c>
      <c r="T76" s="100" t="s">
        <v>277</v>
      </c>
      <c r="U76" s="100" t="s">
        <v>277</v>
      </c>
      <c r="V76" s="201" t="s">
        <v>277</v>
      </c>
      <c r="W76" s="79" t="s">
        <v>277</v>
      </c>
      <c r="X76" s="238" t="s">
        <v>277</v>
      </c>
      <c r="Y76" s="60">
        <v>1500</v>
      </c>
    </row>
    <row r="77" spans="1:25" s="3" customFormat="1" ht="25.5" x14ac:dyDescent="0.2">
      <c r="A77" s="12" t="s">
        <v>28</v>
      </c>
      <c r="B77" s="23"/>
      <c r="C77" s="42">
        <v>200</v>
      </c>
      <c r="D77" s="66"/>
      <c r="E77" s="66">
        <v>133.32</v>
      </c>
      <c r="F77" s="66">
        <v>66.680000000000007</v>
      </c>
      <c r="G77" s="66">
        <v>0</v>
      </c>
      <c r="H77" s="50">
        <v>150</v>
      </c>
      <c r="I77" s="69">
        <v>0</v>
      </c>
      <c r="J77" s="69">
        <v>0</v>
      </c>
      <c r="K77" s="69">
        <v>150</v>
      </c>
      <c r="L77" s="69">
        <v>0</v>
      </c>
      <c r="M77" s="71" t="s">
        <v>102</v>
      </c>
      <c r="N77" s="71"/>
      <c r="O77" s="71"/>
      <c r="P77" s="71"/>
      <c r="Q77" s="71"/>
      <c r="R77" s="91">
        <v>200</v>
      </c>
      <c r="S77" s="77">
        <v>1000</v>
      </c>
      <c r="T77" s="100" t="s">
        <v>270</v>
      </c>
      <c r="U77" s="100" t="s">
        <v>270</v>
      </c>
      <c r="V77" s="201" t="s">
        <v>277</v>
      </c>
      <c r="W77" s="79" t="s">
        <v>277</v>
      </c>
      <c r="X77" s="235" t="s">
        <v>339</v>
      </c>
      <c r="Y77" s="60">
        <v>0</v>
      </c>
    </row>
    <row r="78" spans="1:25" s="3" customFormat="1" ht="25.5" x14ac:dyDescent="0.2">
      <c r="A78" s="12" t="s">
        <v>29</v>
      </c>
      <c r="B78" s="23"/>
      <c r="C78" s="42">
        <v>3000</v>
      </c>
      <c r="D78" s="66"/>
      <c r="E78" s="66"/>
      <c r="F78" s="66">
        <v>3000</v>
      </c>
      <c r="G78" s="66">
        <v>0</v>
      </c>
      <c r="H78" s="50">
        <v>1600</v>
      </c>
      <c r="I78" s="69">
        <v>0</v>
      </c>
      <c r="J78" s="69">
        <v>0</v>
      </c>
      <c r="K78" s="69">
        <v>1600</v>
      </c>
      <c r="L78" s="69">
        <v>0</v>
      </c>
      <c r="M78" s="70">
        <v>2000</v>
      </c>
      <c r="N78" s="70"/>
      <c r="O78" s="70"/>
      <c r="P78" s="70">
        <v>452.42</v>
      </c>
      <c r="Q78" s="70">
        <v>1547.58</v>
      </c>
      <c r="R78" s="91">
        <v>2000</v>
      </c>
      <c r="S78" s="77"/>
      <c r="T78" s="79"/>
      <c r="U78" s="79"/>
      <c r="V78" s="79"/>
      <c r="W78" s="79"/>
      <c r="X78" s="43"/>
      <c r="Y78" s="60"/>
    </row>
    <row r="79" spans="1:25" s="3" customFormat="1" ht="25.5" x14ac:dyDescent="0.2">
      <c r="A79" s="25" t="s">
        <v>117</v>
      </c>
      <c r="B79" s="23"/>
      <c r="C79" s="42">
        <v>200</v>
      </c>
      <c r="D79" s="66"/>
      <c r="E79" s="66"/>
      <c r="F79" s="66">
        <v>120.89</v>
      </c>
      <c r="G79" s="66">
        <v>79.11</v>
      </c>
      <c r="H79" s="50">
        <v>150</v>
      </c>
      <c r="I79" s="69">
        <v>0</v>
      </c>
      <c r="J79" s="69">
        <v>0</v>
      </c>
      <c r="K79" s="69">
        <v>0</v>
      </c>
      <c r="L79" s="69">
        <v>150</v>
      </c>
      <c r="M79" s="70">
        <v>100</v>
      </c>
      <c r="N79" s="70"/>
      <c r="O79" s="70"/>
      <c r="P79" s="70"/>
      <c r="Q79" s="70">
        <v>100</v>
      </c>
      <c r="R79" s="91">
        <v>50</v>
      </c>
      <c r="S79" s="77"/>
      <c r="T79" s="79"/>
      <c r="U79" s="79"/>
      <c r="V79" s="79"/>
      <c r="W79" s="79" t="s">
        <v>273</v>
      </c>
      <c r="X79" s="43"/>
      <c r="Y79" s="60"/>
    </row>
    <row r="80" spans="1:25" s="3" customFormat="1" ht="25.5" x14ac:dyDescent="0.2">
      <c r="A80" s="23" t="s">
        <v>221</v>
      </c>
      <c r="B80" s="23"/>
      <c r="C80" s="42">
        <v>1000</v>
      </c>
      <c r="D80" s="66">
        <v>0</v>
      </c>
      <c r="E80" s="66">
        <v>0</v>
      </c>
      <c r="F80" s="66">
        <v>853.75</v>
      </c>
      <c r="G80" s="66">
        <v>146.25</v>
      </c>
      <c r="H80" s="51" t="s">
        <v>102</v>
      </c>
      <c r="I80" s="69"/>
      <c r="J80" s="69"/>
      <c r="K80" s="69"/>
      <c r="L80" s="69"/>
      <c r="M80" s="71" t="s">
        <v>102</v>
      </c>
      <c r="N80" s="71"/>
      <c r="O80" s="71"/>
      <c r="P80" s="71"/>
      <c r="Q80" s="71"/>
      <c r="R80" s="92"/>
      <c r="S80" s="77"/>
      <c r="T80" s="79"/>
      <c r="U80" s="79"/>
      <c r="V80" s="79"/>
      <c r="W80" s="79" t="s">
        <v>273</v>
      </c>
      <c r="X80" s="43"/>
      <c r="Y80" s="60"/>
    </row>
    <row r="81" spans="1:25" s="3" customFormat="1" ht="18.75" customHeight="1" x14ac:dyDescent="0.2">
      <c r="A81" s="25" t="s">
        <v>293</v>
      </c>
      <c r="B81" s="23"/>
      <c r="C81" s="66" t="s">
        <v>334</v>
      </c>
      <c r="D81" s="66"/>
      <c r="E81" s="66"/>
      <c r="F81" s="66"/>
      <c r="G81" s="66"/>
      <c r="H81" s="51" t="s">
        <v>334</v>
      </c>
      <c r="I81" s="69"/>
      <c r="J81" s="69"/>
      <c r="K81" s="69"/>
      <c r="L81" s="69"/>
      <c r="M81" s="70" t="s">
        <v>334</v>
      </c>
      <c r="N81" s="70"/>
      <c r="O81" s="70"/>
      <c r="P81" s="70"/>
      <c r="Q81" s="70"/>
      <c r="R81" s="91" t="s">
        <v>334</v>
      </c>
      <c r="S81" s="77">
        <v>2500</v>
      </c>
      <c r="T81" s="100" t="s">
        <v>277</v>
      </c>
      <c r="U81" s="100" t="s">
        <v>277</v>
      </c>
      <c r="V81" s="201" t="s">
        <v>277</v>
      </c>
      <c r="W81" s="79" t="s">
        <v>277</v>
      </c>
      <c r="X81" s="43" t="s">
        <v>277</v>
      </c>
      <c r="Y81" s="60">
        <v>400</v>
      </c>
    </row>
    <row r="82" spans="1:25" s="3" customFormat="1" x14ac:dyDescent="0.2">
      <c r="A82" s="223" t="s">
        <v>105</v>
      </c>
      <c r="B82" s="25"/>
      <c r="C82" s="42">
        <v>1500</v>
      </c>
      <c r="D82" s="66">
        <v>325</v>
      </c>
      <c r="E82" s="66"/>
      <c r="F82" s="66">
        <v>1810.47</v>
      </c>
      <c r="G82" s="66">
        <v>14.53</v>
      </c>
      <c r="H82" s="50">
        <v>800</v>
      </c>
      <c r="I82" s="69">
        <v>200</v>
      </c>
      <c r="J82" s="69">
        <v>0</v>
      </c>
      <c r="K82" s="69">
        <v>910.45</v>
      </c>
      <c r="L82" s="69">
        <v>89.55</v>
      </c>
      <c r="M82" s="70">
        <v>2200</v>
      </c>
      <c r="N82" s="70"/>
      <c r="O82" s="70"/>
      <c r="P82" s="70">
        <v>2111.2800000000002</v>
      </c>
      <c r="Q82" s="70">
        <v>88.72</v>
      </c>
      <c r="R82" s="91">
        <v>2900</v>
      </c>
      <c r="S82" s="77">
        <v>7702.36</v>
      </c>
      <c r="T82" s="79" t="s">
        <v>277</v>
      </c>
      <c r="U82" s="100" t="s">
        <v>277</v>
      </c>
      <c r="V82" s="201" t="s">
        <v>277</v>
      </c>
      <c r="W82" s="79" t="s">
        <v>277</v>
      </c>
      <c r="X82" s="43" t="s">
        <v>277</v>
      </c>
      <c r="Y82" s="60">
        <v>3500</v>
      </c>
    </row>
    <row r="83" spans="1:25" s="3" customFormat="1" x14ac:dyDescent="0.2">
      <c r="A83" s="25" t="s">
        <v>189</v>
      </c>
      <c r="B83" s="25"/>
      <c r="C83" s="44" t="s">
        <v>102</v>
      </c>
      <c r="D83" s="66"/>
      <c r="E83" s="66"/>
      <c r="F83" s="66"/>
      <c r="G83" s="66"/>
      <c r="H83" s="51" t="s">
        <v>102</v>
      </c>
      <c r="I83" s="69"/>
      <c r="J83" s="69"/>
      <c r="K83" s="69"/>
      <c r="L83" s="69"/>
      <c r="M83" s="70">
        <v>150</v>
      </c>
      <c r="N83" s="70"/>
      <c r="O83" s="70"/>
      <c r="P83" s="70">
        <v>150</v>
      </c>
      <c r="Q83" s="70">
        <v>0</v>
      </c>
      <c r="R83" s="91">
        <v>150</v>
      </c>
      <c r="S83" s="77">
        <v>200</v>
      </c>
      <c r="T83" s="79" t="s">
        <v>277</v>
      </c>
      <c r="U83" s="79" t="s">
        <v>277</v>
      </c>
      <c r="V83" s="79" t="s">
        <v>277</v>
      </c>
      <c r="W83" s="79" t="s">
        <v>277</v>
      </c>
      <c r="X83" s="43" t="s">
        <v>277</v>
      </c>
      <c r="Y83" s="60">
        <v>200</v>
      </c>
    </row>
    <row r="84" spans="1:25" s="3" customFormat="1" ht="51" x14ac:dyDescent="0.2">
      <c r="A84" s="12" t="s">
        <v>30</v>
      </c>
      <c r="B84" s="23"/>
      <c r="C84" s="42">
        <v>3000</v>
      </c>
      <c r="D84" s="67"/>
      <c r="E84" s="67"/>
      <c r="F84" s="67">
        <v>3000</v>
      </c>
      <c r="G84" s="67">
        <v>0</v>
      </c>
      <c r="H84" s="50">
        <v>3500</v>
      </c>
      <c r="I84" s="69">
        <v>0</v>
      </c>
      <c r="J84" s="69">
        <v>0</v>
      </c>
      <c r="K84" s="69">
        <v>2799.57</v>
      </c>
      <c r="L84" s="69">
        <v>700.43</v>
      </c>
      <c r="M84" s="70">
        <v>4000</v>
      </c>
      <c r="N84" s="70"/>
      <c r="O84" s="70"/>
      <c r="P84" s="70">
        <v>3946.01</v>
      </c>
      <c r="Q84" s="70">
        <v>53.99</v>
      </c>
      <c r="R84" s="91">
        <v>3000</v>
      </c>
      <c r="S84" s="77">
        <v>3000</v>
      </c>
      <c r="T84" s="201" t="s">
        <v>277</v>
      </c>
      <c r="U84" s="201" t="s">
        <v>270</v>
      </c>
      <c r="V84" s="201" t="s">
        <v>277</v>
      </c>
      <c r="W84" s="79" t="s">
        <v>277</v>
      </c>
      <c r="X84" s="43" t="s">
        <v>277</v>
      </c>
      <c r="Y84" s="60">
        <v>3000</v>
      </c>
    </row>
    <row r="85" spans="1:25" s="3" customFormat="1" x14ac:dyDescent="0.2">
      <c r="A85" s="12" t="s">
        <v>31</v>
      </c>
      <c r="B85" s="23"/>
      <c r="C85" s="42">
        <v>10000</v>
      </c>
      <c r="D85" s="66"/>
      <c r="E85" s="66"/>
      <c r="F85" s="66">
        <v>5162.5</v>
      </c>
      <c r="G85" s="66">
        <v>4837.5</v>
      </c>
      <c r="H85" s="50">
        <v>9000</v>
      </c>
      <c r="I85" s="69">
        <v>0</v>
      </c>
      <c r="J85" s="69">
        <v>0</v>
      </c>
      <c r="K85" s="69">
        <v>4992.63</v>
      </c>
      <c r="L85" s="69">
        <v>4007.37</v>
      </c>
      <c r="M85" s="70">
        <v>5000</v>
      </c>
      <c r="N85" s="70"/>
      <c r="O85" s="70"/>
      <c r="P85" s="70">
        <v>3965.91</v>
      </c>
      <c r="Q85" s="70">
        <v>1034.0899999999999</v>
      </c>
      <c r="R85" s="91">
        <v>3000</v>
      </c>
      <c r="S85" s="77">
        <v>4000</v>
      </c>
      <c r="T85" s="201" t="s">
        <v>270</v>
      </c>
      <c r="U85" s="201" t="s">
        <v>270</v>
      </c>
      <c r="V85" s="201" t="s">
        <v>277</v>
      </c>
      <c r="W85" s="79" t="s">
        <v>277</v>
      </c>
      <c r="X85" s="43" t="s">
        <v>277</v>
      </c>
      <c r="Y85" s="60">
        <v>2000</v>
      </c>
    </row>
    <row r="86" spans="1:25" s="3" customFormat="1" ht="25.5" x14ac:dyDescent="0.2">
      <c r="A86" s="25" t="s">
        <v>329</v>
      </c>
      <c r="B86" s="23"/>
      <c r="C86" s="66"/>
      <c r="D86" s="66"/>
      <c r="E86" s="66"/>
      <c r="F86" s="66"/>
      <c r="G86" s="66"/>
      <c r="H86" s="50"/>
      <c r="I86" s="69"/>
      <c r="J86" s="69"/>
      <c r="K86" s="69"/>
      <c r="L86" s="69"/>
      <c r="M86" s="70"/>
      <c r="N86" s="70"/>
      <c r="O86" s="70"/>
      <c r="P86" s="70"/>
      <c r="Q86" s="70"/>
      <c r="R86" s="91" t="s">
        <v>286</v>
      </c>
      <c r="S86" s="77">
        <v>1200</v>
      </c>
      <c r="T86" s="201" t="s">
        <v>277</v>
      </c>
      <c r="U86" s="201" t="s">
        <v>330</v>
      </c>
      <c r="V86" s="201" t="s">
        <v>277</v>
      </c>
      <c r="W86" s="79" t="s">
        <v>277</v>
      </c>
      <c r="X86" s="43" t="s">
        <v>277</v>
      </c>
      <c r="Y86" s="60">
        <v>250</v>
      </c>
    </row>
    <row r="87" spans="1:25" s="3" customFormat="1" ht="25.5" x14ac:dyDescent="0.2">
      <c r="A87" s="12" t="s">
        <v>32</v>
      </c>
      <c r="B87" s="23"/>
      <c r="C87" s="44" t="s">
        <v>102</v>
      </c>
      <c r="D87" s="66"/>
      <c r="E87" s="66"/>
      <c r="F87" s="66"/>
      <c r="G87" s="66"/>
      <c r="H87" s="50">
        <v>180</v>
      </c>
      <c r="I87" s="69">
        <v>0</v>
      </c>
      <c r="J87" s="69">
        <v>0</v>
      </c>
      <c r="K87" s="69">
        <v>180</v>
      </c>
      <c r="L87" s="69">
        <v>0</v>
      </c>
      <c r="M87" s="70">
        <v>100</v>
      </c>
      <c r="N87" s="70"/>
      <c r="O87" s="70"/>
      <c r="P87" s="70"/>
      <c r="Q87" s="70">
        <v>100</v>
      </c>
      <c r="R87" s="91">
        <v>130</v>
      </c>
      <c r="S87" s="77">
        <v>2550</v>
      </c>
      <c r="T87" s="79" t="s">
        <v>277</v>
      </c>
      <c r="U87" s="79" t="s">
        <v>277</v>
      </c>
      <c r="V87" s="79" t="s">
        <v>277</v>
      </c>
      <c r="W87" s="79" t="s">
        <v>277</v>
      </c>
      <c r="X87" s="43" t="s">
        <v>277</v>
      </c>
      <c r="Y87" s="60">
        <v>80</v>
      </c>
    </row>
    <row r="88" spans="1:25" s="3" customFormat="1" ht="51" x14ac:dyDescent="0.2">
      <c r="A88" s="12" t="s">
        <v>184</v>
      </c>
      <c r="B88" s="23"/>
      <c r="C88" s="42">
        <v>3000</v>
      </c>
      <c r="D88" s="66"/>
      <c r="E88" s="66"/>
      <c r="F88" s="66">
        <v>3000</v>
      </c>
      <c r="G88" s="66">
        <v>0</v>
      </c>
      <c r="H88" s="50">
        <v>3500</v>
      </c>
      <c r="I88" s="69">
        <v>875</v>
      </c>
      <c r="J88" s="69">
        <v>0</v>
      </c>
      <c r="K88" s="69">
        <v>3714.95</v>
      </c>
      <c r="L88" s="69">
        <v>660.05</v>
      </c>
      <c r="M88" s="70">
        <v>4000</v>
      </c>
      <c r="N88" s="70"/>
      <c r="O88" s="70"/>
      <c r="P88" s="70">
        <v>3105.08</v>
      </c>
      <c r="Q88" s="70">
        <v>894.92</v>
      </c>
      <c r="R88" s="91">
        <v>4000</v>
      </c>
      <c r="S88" s="77">
        <v>5000</v>
      </c>
      <c r="T88" s="100" t="s">
        <v>270</v>
      </c>
      <c r="U88" s="79" t="s">
        <v>270</v>
      </c>
      <c r="V88" s="79" t="s">
        <v>277</v>
      </c>
      <c r="W88" s="79" t="s">
        <v>277</v>
      </c>
      <c r="X88" s="43" t="s">
        <v>277</v>
      </c>
      <c r="Y88" s="60">
        <v>2800</v>
      </c>
    </row>
    <row r="89" spans="1:25" s="3" customFormat="1" ht="25.5" x14ac:dyDescent="0.2">
      <c r="A89" s="23" t="s">
        <v>225</v>
      </c>
      <c r="B89" s="23"/>
      <c r="C89" s="44" t="s">
        <v>102</v>
      </c>
      <c r="D89" s="66"/>
      <c r="E89" s="66"/>
      <c r="F89" s="66"/>
      <c r="G89" s="66"/>
      <c r="H89" s="51" t="s">
        <v>102</v>
      </c>
      <c r="I89" s="69"/>
      <c r="J89" s="69"/>
      <c r="K89" s="69"/>
      <c r="L89" s="69"/>
      <c r="M89" s="71" t="s">
        <v>102</v>
      </c>
      <c r="N89" s="71"/>
      <c r="O89" s="71"/>
      <c r="P89" s="71"/>
      <c r="Q89" s="71"/>
      <c r="R89" s="91">
        <v>240</v>
      </c>
      <c r="S89" s="77">
        <v>1200</v>
      </c>
      <c r="T89" s="100" t="s">
        <v>270</v>
      </c>
      <c r="U89" s="100" t="s">
        <v>270</v>
      </c>
      <c r="V89" s="201" t="s">
        <v>277</v>
      </c>
      <c r="W89" s="79" t="s">
        <v>277</v>
      </c>
      <c r="X89" s="43" t="s">
        <v>277</v>
      </c>
      <c r="Y89" s="60">
        <v>350</v>
      </c>
    </row>
    <row r="90" spans="1:25" s="3" customFormat="1" ht="25.5" x14ac:dyDescent="0.2">
      <c r="A90" s="12" t="s">
        <v>33</v>
      </c>
      <c r="B90" s="23"/>
      <c r="C90" s="42">
        <v>900</v>
      </c>
      <c r="D90" s="66"/>
      <c r="E90" s="66"/>
      <c r="F90" s="66">
        <v>900</v>
      </c>
      <c r="G90" s="66">
        <v>0</v>
      </c>
      <c r="H90" s="50">
        <v>1000.8</v>
      </c>
      <c r="I90" s="69">
        <v>0</v>
      </c>
      <c r="J90" s="69">
        <v>0</v>
      </c>
      <c r="K90" s="69">
        <v>856.41</v>
      </c>
      <c r="L90" s="69">
        <v>144.38999999999999</v>
      </c>
      <c r="M90" s="70">
        <v>1200</v>
      </c>
      <c r="N90" s="70"/>
      <c r="O90" s="70"/>
      <c r="P90" s="70">
        <v>1200</v>
      </c>
      <c r="Q90" s="70">
        <v>0</v>
      </c>
      <c r="R90" s="91">
        <v>900</v>
      </c>
      <c r="S90" s="77">
        <v>2925</v>
      </c>
      <c r="T90" s="201" t="s">
        <v>277</v>
      </c>
      <c r="U90" s="201" t="s">
        <v>277</v>
      </c>
      <c r="V90" s="201" t="s">
        <v>277</v>
      </c>
      <c r="W90" s="79" t="s">
        <v>277</v>
      </c>
      <c r="X90" s="43" t="s">
        <v>277</v>
      </c>
      <c r="Y90" s="60">
        <v>1200</v>
      </c>
    </row>
    <row r="91" spans="1:25" s="3" customFormat="1" ht="38.25" x14ac:dyDescent="0.2">
      <c r="A91" s="12" t="s">
        <v>149</v>
      </c>
      <c r="B91" s="23"/>
      <c r="C91" s="42">
        <v>2100</v>
      </c>
      <c r="D91" s="66"/>
      <c r="E91" s="66"/>
      <c r="F91" s="66">
        <v>2100</v>
      </c>
      <c r="G91" s="66">
        <v>0</v>
      </c>
      <c r="H91" s="50">
        <v>2250</v>
      </c>
      <c r="I91" s="69">
        <v>0</v>
      </c>
      <c r="J91" s="69">
        <v>2250</v>
      </c>
      <c r="K91" s="69">
        <v>0</v>
      </c>
      <c r="L91" s="69">
        <v>0</v>
      </c>
      <c r="M91" s="70">
        <v>2240</v>
      </c>
      <c r="N91" s="70"/>
      <c r="O91" s="70"/>
      <c r="P91" s="70">
        <v>1023</v>
      </c>
      <c r="Q91" s="70">
        <v>1217</v>
      </c>
      <c r="R91" s="91">
        <v>1200</v>
      </c>
      <c r="S91" s="77">
        <v>2000</v>
      </c>
      <c r="T91" s="100" t="s">
        <v>277</v>
      </c>
      <c r="U91" s="100" t="s">
        <v>277</v>
      </c>
      <c r="V91" s="201" t="s">
        <v>277</v>
      </c>
      <c r="W91" s="79" t="s">
        <v>277</v>
      </c>
      <c r="X91" s="43" t="s">
        <v>277</v>
      </c>
      <c r="Y91" s="60">
        <v>700</v>
      </c>
    </row>
    <row r="92" spans="1:25" s="3" customFormat="1" ht="12" customHeight="1" x14ac:dyDescent="0.2">
      <c r="A92" s="12" t="s">
        <v>34</v>
      </c>
      <c r="B92" s="23"/>
      <c r="C92" s="42">
        <v>8000</v>
      </c>
      <c r="D92" s="66"/>
      <c r="E92" s="66"/>
      <c r="F92" s="66">
        <v>8000</v>
      </c>
      <c r="G92" s="66">
        <v>0</v>
      </c>
      <c r="H92" s="50">
        <v>7500</v>
      </c>
      <c r="I92" s="69">
        <v>0</v>
      </c>
      <c r="J92" s="69">
        <v>0</v>
      </c>
      <c r="K92" s="69">
        <v>7495.22</v>
      </c>
      <c r="L92" s="69">
        <v>4.78</v>
      </c>
      <c r="M92" s="70">
        <v>8500</v>
      </c>
      <c r="N92" s="70">
        <v>1700</v>
      </c>
      <c r="O92" s="70"/>
      <c r="P92" s="70">
        <v>10200</v>
      </c>
      <c r="Q92" s="70">
        <v>0</v>
      </c>
      <c r="R92" s="91">
        <v>8500</v>
      </c>
      <c r="S92" s="77">
        <v>8500</v>
      </c>
      <c r="T92" s="100" t="s">
        <v>270</v>
      </c>
      <c r="U92" s="100" t="s">
        <v>270</v>
      </c>
      <c r="V92" s="201" t="s">
        <v>277</v>
      </c>
      <c r="W92" s="79" t="s">
        <v>277</v>
      </c>
      <c r="X92" s="43" t="s">
        <v>277</v>
      </c>
      <c r="Y92" s="60">
        <v>8500</v>
      </c>
    </row>
    <row r="93" spans="1:25" s="3" customFormat="1" x14ac:dyDescent="0.2">
      <c r="A93" s="23" t="s">
        <v>234</v>
      </c>
      <c r="B93" s="23"/>
      <c r="C93" s="44" t="s">
        <v>102</v>
      </c>
      <c r="D93" s="66"/>
      <c r="E93" s="66"/>
      <c r="F93" s="66"/>
      <c r="G93" s="66"/>
      <c r="H93" s="51" t="s">
        <v>102</v>
      </c>
      <c r="I93" s="69"/>
      <c r="J93" s="69"/>
      <c r="K93" s="69"/>
      <c r="L93" s="69"/>
      <c r="M93" s="71" t="s">
        <v>102</v>
      </c>
      <c r="N93" s="71"/>
      <c r="O93" s="71"/>
      <c r="P93" s="71"/>
      <c r="Q93" s="71"/>
      <c r="R93" s="91">
        <v>350</v>
      </c>
      <c r="S93" s="77"/>
      <c r="T93" s="79"/>
      <c r="U93" s="79"/>
      <c r="V93" s="79"/>
      <c r="W93" s="79"/>
      <c r="X93" s="43"/>
      <c r="Y93" s="60"/>
    </row>
    <row r="94" spans="1:25" s="3" customFormat="1" x14ac:dyDescent="0.2">
      <c r="A94" s="12" t="s">
        <v>35</v>
      </c>
      <c r="B94" s="23"/>
      <c r="C94" s="42">
        <v>2800</v>
      </c>
      <c r="D94" s="66"/>
      <c r="E94" s="66"/>
      <c r="F94" s="66">
        <v>1678.09</v>
      </c>
      <c r="G94" s="66">
        <v>1121.9100000000001</v>
      </c>
      <c r="H94" s="50">
        <v>810</v>
      </c>
      <c r="I94" s="69">
        <v>0</v>
      </c>
      <c r="J94" s="69">
        <v>0</v>
      </c>
      <c r="K94" s="69">
        <v>0</v>
      </c>
      <c r="L94" s="69">
        <v>810</v>
      </c>
      <c r="M94" s="70">
        <v>880</v>
      </c>
      <c r="N94" s="70"/>
      <c r="O94" s="70">
        <v>293.3</v>
      </c>
      <c r="P94" s="70">
        <v>184.8</v>
      </c>
      <c r="Q94" s="70">
        <v>401.9</v>
      </c>
      <c r="R94" s="91">
        <v>440</v>
      </c>
      <c r="S94" s="77">
        <v>1000</v>
      </c>
      <c r="T94" s="79" t="s">
        <v>277</v>
      </c>
      <c r="U94" s="79" t="s">
        <v>270</v>
      </c>
      <c r="V94" s="79" t="s">
        <v>340</v>
      </c>
      <c r="W94" s="79" t="s">
        <v>277</v>
      </c>
      <c r="X94" s="43" t="s">
        <v>277</v>
      </c>
      <c r="Y94" s="60">
        <v>240</v>
      </c>
    </row>
    <row r="95" spans="1:25" s="3" customFormat="1" x14ac:dyDescent="0.2">
      <c r="A95" s="23" t="s">
        <v>200</v>
      </c>
      <c r="B95" s="23"/>
      <c r="C95" s="44" t="s">
        <v>102</v>
      </c>
      <c r="D95" s="66">
        <v>500</v>
      </c>
      <c r="E95" s="66"/>
      <c r="F95" s="66">
        <v>500</v>
      </c>
      <c r="G95" s="66">
        <v>0</v>
      </c>
      <c r="H95" s="51" t="s">
        <v>102</v>
      </c>
      <c r="I95" s="69">
        <v>500</v>
      </c>
      <c r="J95" s="69">
        <v>0</v>
      </c>
      <c r="K95" s="69">
        <v>342</v>
      </c>
      <c r="L95" s="69">
        <v>158</v>
      </c>
      <c r="M95" s="70">
        <v>300</v>
      </c>
      <c r="N95" s="70">
        <v>75</v>
      </c>
      <c r="O95" s="70"/>
      <c r="P95" s="70">
        <v>375</v>
      </c>
      <c r="Q95" s="70">
        <v>0</v>
      </c>
      <c r="R95" s="91">
        <v>390</v>
      </c>
      <c r="S95" s="77">
        <v>600</v>
      </c>
      <c r="T95" s="79" t="s">
        <v>277</v>
      </c>
      <c r="U95" s="79" t="s">
        <v>277</v>
      </c>
      <c r="V95" s="79" t="s">
        <v>277</v>
      </c>
      <c r="W95" s="79" t="s">
        <v>343</v>
      </c>
      <c r="X95" s="43"/>
      <c r="Y95" s="60">
        <v>0</v>
      </c>
    </row>
    <row r="96" spans="1:25" s="3" customFormat="1" ht="38.25" x14ac:dyDescent="0.2">
      <c r="A96" s="23" t="s">
        <v>165</v>
      </c>
      <c r="B96" s="23"/>
      <c r="C96" s="44" t="s">
        <v>102</v>
      </c>
      <c r="D96" s="66"/>
      <c r="E96" s="66"/>
      <c r="F96" s="66"/>
      <c r="G96" s="66"/>
      <c r="H96" s="50">
        <v>1250.0999999999999</v>
      </c>
      <c r="I96" s="69">
        <v>0</v>
      </c>
      <c r="J96" s="69">
        <v>0</v>
      </c>
      <c r="K96" s="69">
        <v>1189.76</v>
      </c>
      <c r="L96" s="69">
        <v>60.34</v>
      </c>
      <c r="M96" s="70">
        <v>1250</v>
      </c>
      <c r="N96" s="70"/>
      <c r="O96" s="70"/>
      <c r="P96" s="70">
        <v>1250.33</v>
      </c>
      <c r="Q96" s="70">
        <v>-0.33</v>
      </c>
      <c r="R96" s="91">
        <v>1500</v>
      </c>
      <c r="S96" s="77">
        <v>3000</v>
      </c>
      <c r="T96" s="79" t="s">
        <v>277</v>
      </c>
      <c r="U96" s="79" t="s">
        <v>277</v>
      </c>
      <c r="V96" s="79" t="s">
        <v>277</v>
      </c>
      <c r="W96" s="79" t="s">
        <v>277</v>
      </c>
      <c r="X96" s="43" t="s">
        <v>277</v>
      </c>
      <c r="Y96" s="60">
        <v>1750</v>
      </c>
    </row>
    <row r="97" spans="1:25" s="3" customFormat="1" x14ac:dyDescent="0.2">
      <c r="A97" s="12" t="s">
        <v>36</v>
      </c>
      <c r="B97" s="23"/>
      <c r="C97" s="42">
        <v>14500</v>
      </c>
      <c r="D97" s="66">
        <v>1142.55</v>
      </c>
      <c r="E97" s="66"/>
      <c r="F97" s="66">
        <v>15642.55</v>
      </c>
      <c r="G97" s="66">
        <v>0</v>
      </c>
      <c r="H97" s="50">
        <v>16500</v>
      </c>
      <c r="I97" s="69">
        <v>0</v>
      </c>
      <c r="J97" s="69">
        <v>0</v>
      </c>
      <c r="K97" s="69">
        <v>15624.89</v>
      </c>
      <c r="L97" s="69">
        <v>875.11</v>
      </c>
      <c r="M97" s="70">
        <v>9600</v>
      </c>
      <c r="N97" s="70"/>
      <c r="O97" s="70"/>
      <c r="P97" s="70">
        <v>9575</v>
      </c>
      <c r="Q97" s="70">
        <v>25</v>
      </c>
      <c r="R97" s="91">
        <v>0</v>
      </c>
      <c r="S97" s="77">
        <v>8000</v>
      </c>
      <c r="T97" s="79" t="s">
        <v>277</v>
      </c>
      <c r="U97" s="79" t="s">
        <v>277</v>
      </c>
      <c r="V97" s="79" t="s">
        <v>270</v>
      </c>
      <c r="W97" s="79" t="s">
        <v>277</v>
      </c>
      <c r="X97" s="238" t="s">
        <v>277</v>
      </c>
      <c r="Y97" s="60">
        <v>6000</v>
      </c>
    </row>
    <row r="98" spans="1:25" s="3" customFormat="1" x14ac:dyDescent="0.2">
      <c r="A98" s="12" t="s">
        <v>213</v>
      </c>
      <c r="B98" s="23"/>
      <c r="C98" s="42">
        <v>200</v>
      </c>
      <c r="D98" s="66">
        <v>0</v>
      </c>
      <c r="E98" s="66">
        <v>0</v>
      </c>
      <c r="F98" s="66">
        <v>200</v>
      </c>
      <c r="G98" s="66">
        <v>0</v>
      </c>
      <c r="H98" s="50">
        <v>180</v>
      </c>
      <c r="I98" s="69">
        <v>0</v>
      </c>
      <c r="J98" s="69">
        <v>0</v>
      </c>
      <c r="K98" s="69">
        <v>0</v>
      </c>
      <c r="L98" s="69">
        <v>180</v>
      </c>
      <c r="M98" s="71" t="s">
        <v>102</v>
      </c>
      <c r="N98" s="71"/>
      <c r="O98" s="71"/>
      <c r="P98" s="71"/>
      <c r="Q98" s="71"/>
      <c r="R98" s="92">
        <v>0</v>
      </c>
      <c r="S98" s="77"/>
      <c r="T98" s="79"/>
      <c r="U98" s="79"/>
      <c r="V98" s="79"/>
      <c r="W98" s="79"/>
      <c r="X98" s="43"/>
      <c r="Y98" s="60"/>
    </row>
    <row r="99" spans="1:25" s="3" customFormat="1" ht="25.5" x14ac:dyDescent="0.2">
      <c r="A99" s="23" t="s">
        <v>190</v>
      </c>
      <c r="B99" s="23"/>
      <c r="C99" s="44" t="s">
        <v>102</v>
      </c>
      <c r="D99" s="66"/>
      <c r="E99" s="66"/>
      <c r="F99" s="66"/>
      <c r="G99" s="66"/>
      <c r="H99" s="51" t="s">
        <v>102</v>
      </c>
      <c r="I99" s="69"/>
      <c r="J99" s="69"/>
      <c r="K99" s="69"/>
      <c r="L99" s="69"/>
      <c r="M99" s="70">
        <v>750</v>
      </c>
      <c r="N99" s="70"/>
      <c r="O99" s="70"/>
      <c r="P99" s="70">
        <v>500</v>
      </c>
      <c r="Q99" s="70">
        <v>250</v>
      </c>
      <c r="R99" s="91">
        <v>850</v>
      </c>
      <c r="S99" s="77">
        <v>2434</v>
      </c>
      <c r="T99" s="201" t="s">
        <v>270</v>
      </c>
      <c r="U99" s="79" t="s">
        <v>270</v>
      </c>
      <c r="V99" s="79" t="s">
        <v>277</v>
      </c>
      <c r="W99" s="79" t="s">
        <v>277</v>
      </c>
      <c r="X99" s="238" t="s">
        <v>277</v>
      </c>
      <c r="Y99" s="60">
        <v>500</v>
      </c>
    </row>
    <row r="100" spans="1:25" s="3" customFormat="1" x14ac:dyDescent="0.2">
      <c r="A100" s="25" t="s">
        <v>241</v>
      </c>
      <c r="B100" s="23"/>
      <c r="C100" s="44" t="s">
        <v>334</v>
      </c>
      <c r="D100" s="66"/>
      <c r="E100" s="66"/>
      <c r="F100" s="66"/>
      <c r="G100" s="66"/>
      <c r="H100" s="51" t="s">
        <v>334</v>
      </c>
      <c r="I100" s="69"/>
      <c r="J100" s="69"/>
      <c r="K100" s="69"/>
      <c r="L100" s="69"/>
      <c r="M100" s="70" t="s">
        <v>334</v>
      </c>
      <c r="N100" s="70"/>
      <c r="O100" s="70"/>
      <c r="P100" s="70"/>
      <c r="Q100" s="70"/>
      <c r="R100" s="91">
        <v>200</v>
      </c>
      <c r="S100" s="77">
        <v>400</v>
      </c>
      <c r="T100" s="201" t="s">
        <v>277</v>
      </c>
      <c r="U100" s="79" t="s">
        <v>277</v>
      </c>
      <c r="V100" s="79" t="s">
        <v>277</v>
      </c>
      <c r="W100" s="79" t="s">
        <v>277</v>
      </c>
      <c r="X100" s="43" t="s">
        <v>277</v>
      </c>
      <c r="Y100" s="60">
        <v>260</v>
      </c>
    </row>
    <row r="101" spans="1:25" s="3" customFormat="1" ht="29.25" customHeight="1" x14ac:dyDescent="0.2">
      <c r="A101" s="25" t="s">
        <v>331</v>
      </c>
      <c r="B101" s="23"/>
      <c r="C101" s="44" t="s">
        <v>102</v>
      </c>
      <c r="D101" s="66"/>
      <c r="E101" s="66"/>
      <c r="F101" s="66"/>
      <c r="G101" s="66"/>
      <c r="H101" s="51" t="s">
        <v>102</v>
      </c>
      <c r="I101" s="69"/>
      <c r="J101" s="69"/>
      <c r="K101" s="69"/>
      <c r="L101" s="69"/>
      <c r="M101" s="71" t="s">
        <v>286</v>
      </c>
      <c r="N101" s="71"/>
      <c r="O101" s="71"/>
      <c r="P101" s="71"/>
      <c r="Q101" s="71"/>
      <c r="R101" s="92" t="s">
        <v>286</v>
      </c>
      <c r="S101" s="77">
        <v>450</v>
      </c>
      <c r="T101" s="100" t="s">
        <v>270</v>
      </c>
      <c r="U101" s="79" t="s">
        <v>270</v>
      </c>
      <c r="V101" s="79" t="s">
        <v>277</v>
      </c>
      <c r="W101" s="79" t="s">
        <v>277</v>
      </c>
      <c r="X101" s="43" t="s">
        <v>277</v>
      </c>
      <c r="Y101" s="60">
        <v>260</v>
      </c>
    </row>
    <row r="102" spans="1:25" s="3" customFormat="1" x14ac:dyDescent="0.2">
      <c r="A102" s="12" t="s">
        <v>37</v>
      </c>
      <c r="B102" s="23"/>
      <c r="C102" s="42">
        <v>14500</v>
      </c>
      <c r="D102" s="66">
        <v>3625</v>
      </c>
      <c r="E102" s="66"/>
      <c r="F102" s="66">
        <v>18119.150000000001</v>
      </c>
      <c r="G102" s="66">
        <v>5.85</v>
      </c>
      <c r="H102" s="50">
        <v>15600</v>
      </c>
      <c r="I102" s="69">
        <v>3900</v>
      </c>
      <c r="J102" s="69">
        <v>0</v>
      </c>
      <c r="K102" s="69">
        <v>19500</v>
      </c>
      <c r="L102" s="69">
        <v>0</v>
      </c>
      <c r="M102" s="70">
        <v>15000</v>
      </c>
      <c r="N102" s="70">
        <v>1000</v>
      </c>
      <c r="O102" s="70"/>
      <c r="P102" s="70">
        <v>16000</v>
      </c>
      <c r="Q102" s="70">
        <v>0</v>
      </c>
      <c r="R102" s="91">
        <v>15000</v>
      </c>
      <c r="S102" s="77">
        <v>15000</v>
      </c>
      <c r="T102" s="100" t="s">
        <v>270</v>
      </c>
      <c r="U102" s="100" t="s">
        <v>270</v>
      </c>
      <c r="V102" s="201" t="s">
        <v>277</v>
      </c>
      <c r="W102" s="79" t="s">
        <v>277</v>
      </c>
      <c r="X102" s="43" t="s">
        <v>277</v>
      </c>
      <c r="Y102" s="60">
        <v>15000</v>
      </c>
    </row>
    <row r="103" spans="1:25" s="3" customFormat="1" ht="12" customHeight="1" x14ac:dyDescent="0.2">
      <c r="A103" s="23" t="s">
        <v>228</v>
      </c>
      <c r="B103" s="23"/>
      <c r="C103" s="44" t="s">
        <v>334</v>
      </c>
      <c r="D103" s="66"/>
      <c r="E103" s="66"/>
      <c r="F103" s="66"/>
      <c r="G103" s="66"/>
      <c r="H103" s="51" t="s">
        <v>334</v>
      </c>
      <c r="I103" s="69"/>
      <c r="J103" s="69"/>
      <c r="K103" s="69"/>
      <c r="L103" s="69"/>
      <c r="M103" s="71" t="s">
        <v>334</v>
      </c>
      <c r="N103" s="71"/>
      <c r="O103" s="71"/>
      <c r="P103" s="71"/>
      <c r="Q103" s="71"/>
      <c r="R103" s="92">
        <v>500</v>
      </c>
      <c r="S103" s="77">
        <v>720</v>
      </c>
      <c r="T103" s="100" t="s">
        <v>270</v>
      </c>
      <c r="U103" s="100" t="s">
        <v>270</v>
      </c>
      <c r="V103" s="201" t="s">
        <v>277</v>
      </c>
      <c r="W103" s="79" t="s">
        <v>277</v>
      </c>
      <c r="X103" s="43" t="s">
        <v>277</v>
      </c>
      <c r="Y103" s="60">
        <v>500</v>
      </c>
    </row>
    <row r="104" spans="1:25" s="3" customFormat="1" ht="25.5" x14ac:dyDescent="0.2">
      <c r="A104" s="12" t="s">
        <v>38</v>
      </c>
      <c r="B104" s="23"/>
      <c r="C104" s="42">
        <v>200</v>
      </c>
      <c r="D104" s="66"/>
      <c r="E104" s="66"/>
      <c r="F104" s="66">
        <v>104.07</v>
      </c>
      <c r="G104" s="66">
        <v>95.93</v>
      </c>
      <c r="H104" s="51" t="s">
        <v>102</v>
      </c>
      <c r="I104" s="69"/>
      <c r="J104" s="69"/>
      <c r="K104" s="69"/>
      <c r="L104" s="69"/>
      <c r="M104" s="70">
        <v>100</v>
      </c>
      <c r="N104" s="70"/>
      <c r="O104" s="70">
        <v>33.33</v>
      </c>
      <c r="P104" s="70">
        <v>0</v>
      </c>
      <c r="Q104" s="70">
        <v>66.67</v>
      </c>
      <c r="R104" s="91">
        <v>100</v>
      </c>
      <c r="S104" s="77"/>
      <c r="T104" s="79"/>
      <c r="U104" s="79" t="s">
        <v>276</v>
      </c>
      <c r="V104" s="79"/>
      <c r="W104" s="79"/>
      <c r="X104" s="43"/>
      <c r="Y104" s="60"/>
    </row>
    <row r="105" spans="1:25" s="3" customFormat="1" x14ac:dyDescent="0.2">
      <c r="A105" s="12" t="s">
        <v>198</v>
      </c>
      <c r="B105" s="23"/>
      <c r="C105" s="44" t="s">
        <v>102</v>
      </c>
      <c r="D105" s="66"/>
      <c r="E105" s="66"/>
      <c r="F105" s="66"/>
      <c r="G105" s="66"/>
      <c r="H105" s="51" t="s">
        <v>102</v>
      </c>
      <c r="I105" s="69"/>
      <c r="J105" s="69"/>
      <c r="K105" s="69"/>
      <c r="L105" s="69"/>
      <c r="M105" s="70">
        <v>750</v>
      </c>
      <c r="N105" s="70"/>
      <c r="O105" s="70"/>
      <c r="P105" s="70">
        <v>391.8</v>
      </c>
      <c r="Q105" s="70">
        <v>358.2</v>
      </c>
      <c r="R105" s="91">
        <v>800</v>
      </c>
      <c r="S105" s="77">
        <v>800</v>
      </c>
      <c r="T105" s="100" t="s">
        <v>270</v>
      </c>
      <c r="U105" s="79" t="s">
        <v>270</v>
      </c>
      <c r="V105" s="79" t="s">
        <v>277</v>
      </c>
      <c r="W105" s="79" t="s">
        <v>277</v>
      </c>
      <c r="X105" s="43" t="s">
        <v>277</v>
      </c>
      <c r="Y105" s="60">
        <v>400</v>
      </c>
    </row>
    <row r="106" spans="1:25" s="3" customFormat="1" x14ac:dyDescent="0.2">
      <c r="A106" s="23" t="s">
        <v>251</v>
      </c>
      <c r="B106" s="23"/>
      <c r="C106" s="44" t="s">
        <v>102</v>
      </c>
      <c r="D106" s="66"/>
      <c r="E106" s="66"/>
      <c r="F106" s="66"/>
      <c r="G106" s="66"/>
      <c r="H106" s="51" t="s">
        <v>102</v>
      </c>
      <c r="I106" s="69"/>
      <c r="J106" s="69"/>
      <c r="K106" s="69"/>
      <c r="L106" s="69"/>
      <c r="M106" s="71" t="s">
        <v>102</v>
      </c>
      <c r="N106" s="71"/>
      <c r="O106" s="71"/>
      <c r="P106" s="71"/>
      <c r="Q106" s="71"/>
      <c r="R106" s="92">
        <v>200</v>
      </c>
      <c r="S106" s="77"/>
      <c r="T106" s="79"/>
      <c r="U106" s="79" t="s">
        <v>277</v>
      </c>
      <c r="V106" s="79"/>
      <c r="W106" s="79"/>
      <c r="X106" s="43" t="s">
        <v>314</v>
      </c>
      <c r="Y106" s="60"/>
    </row>
    <row r="107" spans="1:25" s="3" customFormat="1" ht="25.5" x14ac:dyDescent="0.2">
      <c r="A107" s="12" t="s">
        <v>39</v>
      </c>
      <c r="B107" s="23"/>
      <c r="C107" s="42">
        <v>3000</v>
      </c>
      <c r="D107" s="66"/>
      <c r="E107" s="66"/>
      <c r="F107" s="66">
        <v>2993.71</v>
      </c>
      <c r="G107" s="66">
        <v>6.29</v>
      </c>
      <c r="H107" s="50">
        <v>3000</v>
      </c>
      <c r="I107" s="69">
        <v>0</v>
      </c>
      <c r="J107" s="69">
        <v>0</v>
      </c>
      <c r="K107" s="69">
        <v>3000</v>
      </c>
      <c r="L107" s="69">
        <v>0</v>
      </c>
      <c r="M107" s="70">
        <v>3000</v>
      </c>
      <c r="N107" s="70"/>
      <c r="O107" s="70"/>
      <c r="P107" s="70">
        <v>3000</v>
      </c>
      <c r="Q107" s="70">
        <v>0</v>
      </c>
      <c r="R107" s="91">
        <v>3000</v>
      </c>
      <c r="S107" s="77">
        <v>3000</v>
      </c>
      <c r="T107" s="100" t="s">
        <v>277</v>
      </c>
      <c r="U107" s="100" t="s">
        <v>277</v>
      </c>
      <c r="V107" s="201" t="s">
        <v>277</v>
      </c>
      <c r="W107" s="79" t="s">
        <v>277</v>
      </c>
      <c r="X107" s="43" t="s">
        <v>277</v>
      </c>
      <c r="Y107" s="60">
        <v>3000</v>
      </c>
    </row>
    <row r="108" spans="1:25" s="3" customFormat="1" x14ac:dyDescent="0.2">
      <c r="A108" s="12" t="s">
        <v>40</v>
      </c>
      <c r="B108" s="23"/>
      <c r="C108" s="42">
        <v>14500</v>
      </c>
      <c r="D108" s="66">
        <v>3625</v>
      </c>
      <c r="E108" s="66"/>
      <c r="F108" s="66">
        <v>18125</v>
      </c>
      <c r="G108" s="66">
        <v>0</v>
      </c>
      <c r="H108" s="50">
        <v>16500</v>
      </c>
      <c r="I108" s="69">
        <v>3712</v>
      </c>
      <c r="J108" s="69">
        <v>0</v>
      </c>
      <c r="K108" s="69">
        <v>20212</v>
      </c>
      <c r="L108" s="69">
        <v>0</v>
      </c>
      <c r="M108" s="70">
        <v>15000</v>
      </c>
      <c r="N108" s="70"/>
      <c r="O108" s="70"/>
      <c r="P108" s="70">
        <v>16000</v>
      </c>
      <c r="Q108" s="70">
        <v>0</v>
      </c>
      <c r="R108" s="91">
        <v>15000</v>
      </c>
      <c r="S108" s="77">
        <v>16500</v>
      </c>
      <c r="T108" s="79" t="s">
        <v>277</v>
      </c>
      <c r="U108" s="201" t="s">
        <v>270</v>
      </c>
      <c r="V108" s="201" t="s">
        <v>277</v>
      </c>
      <c r="W108" s="79" t="s">
        <v>277</v>
      </c>
      <c r="X108" s="43" t="s">
        <v>277</v>
      </c>
      <c r="Y108" s="60">
        <v>15000</v>
      </c>
    </row>
    <row r="109" spans="1:25" s="3" customFormat="1" ht="25.5" x14ac:dyDescent="0.2">
      <c r="A109" s="23" t="s">
        <v>164</v>
      </c>
      <c r="B109" s="23"/>
      <c r="C109" s="44" t="s">
        <v>102</v>
      </c>
      <c r="D109" s="66"/>
      <c r="E109" s="66"/>
      <c r="F109" s="66"/>
      <c r="G109" s="66"/>
      <c r="H109" s="50">
        <v>500</v>
      </c>
      <c r="I109" s="69">
        <v>0</v>
      </c>
      <c r="J109" s="69">
        <v>0</v>
      </c>
      <c r="K109" s="69">
        <v>500</v>
      </c>
      <c r="L109" s="69">
        <v>0</v>
      </c>
      <c r="M109" s="70">
        <v>600</v>
      </c>
      <c r="N109" s="70"/>
      <c r="O109" s="70"/>
      <c r="P109" s="70">
        <v>600</v>
      </c>
      <c r="Q109" s="70">
        <v>0</v>
      </c>
      <c r="R109" s="91">
        <v>600</v>
      </c>
      <c r="S109" s="77">
        <v>720</v>
      </c>
      <c r="T109" s="201" t="s">
        <v>270</v>
      </c>
      <c r="U109" s="201" t="s">
        <v>270</v>
      </c>
      <c r="V109" s="201" t="s">
        <v>277</v>
      </c>
      <c r="W109" s="79" t="s">
        <v>277</v>
      </c>
      <c r="X109" s="43" t="s">
        <v>277</v>
      </c>
      <c r="Y109" s="60">
        <v>720</v>
      </c>
    </row>
    <row r="110" spans="1:25" s="3" customFormat="1" x14ac:dyDescent="0.2">
      <c r="A110" s="12" t="s">
        <v>41</v>
      </c>
      <c r="B110" s="23"/>
      <c r="C110" s="42">
        <v>7000</v>
      </c>
      <c r="D110" s="66">
        <v>1000</v>
      </c>
      <c r="E110" s="66"/>
      <c r="F110" s="66">
        <v>8000</v>
      </c>
      <c r="G110" s="66">
        <v>0</v>
      </c>
      <c r="H110" s="50">
        <v>6525</v>
      </c>
      <c r="I110" s="69">
        <v>0</v>
      </c>
      <c r="J110" s="69">
        <v>0</v>
      </c>
      <c r="K110" s="69">
        <v>6525</v>
      </c>
      <c r="L110" s="69">
        <v>0</v>
      </c>
      <c r="M110" s="70">
        <v>5600</v>
      </c>
      <c r="N110" s="70"/>
      <c r="O110" s="70"/>
      <c r="P110" s="70">
        <v>5600</v>
      </c>
      <c r="Q110" s="70">
        <v>0</v>
      </c>
      <c r="R110" s="91">
        <v>6000</v>
      </c>
      <c r="S110" s="77">
        <v>7200</v>
      </c>
      <c r="T110" s="201" t="s">
        <v>270</v>
      </c>
      <c r="U110" s="201" t="s">
        <v>270</v>
      </c>
      <c r="V110" s="201" t="s">
        <v>277</v>
      </c>
      <c r="W110" s="79" t="s">
        <v>277</v>
      </c>
      <c r="X110" s="43" t="s">
        <v>277</v>
      </c>
      <c r="Y110" s="60">
        <v>7000</v>
      </c>
    </row>
    <row r="111" spans="1:25" s="3" customFormat="1" ht="25.5" x14ac:dyDescent="0.2">
      <c r="A111" s="23" t="s">
        <v>217</v>
      </c>
      <c r="B111" s="23"/>
      <c r="C111" s="42">
        <v>600</v>
      </c>
      <c r="D111" s="66">
        <v>0</v>
      </c>
      <c r="E111" s="66">
        <v>200</v>
      </c>
      <c r="F111" s="66">
        <v>0</v>
      </c>
      <c r="G111" s="66">
        <v>400</v>
      </c>
      <c r="H111" s="51" t="s">
        <v>102</v>
      </c>
      <c r="I111" s="69"/>
      <c r="J111" s="69"/>
      <c r="K111" s="69"/>
      <c r="L111" s="69"/>
      <c r="M111" s="71" t="s">
        <v>102</v>
      </c>
      <c r="N111" s="71"/>
      <c r="O111" s="71"/>
      <c r="P111" s="71"/>
      <c r="Q111" s="71"/>
      <c r="R111" s="92">
        <v>0</v>
      </c>
      <c r="S111" s="77">
        <v>900</v>
      </c>
      <c r="T111" s="201" t="s">
        <v>277</v>
      </c>
      <c r="U111" s="79" t="s">
        <v>270</v>
      </c>
      <c r="V111" s="79" t="s">
        <v>277</v>
      </c>
      <c r="W111" s="79" t="s">
        <v>277</v>
      </c>
      <c r="X111" s="43" t="s">
        <v>277</v>
      </c>
      <c r="Y111" s="60">
        <v>200</v>
      </c>
    </row>
    <row r="112" spans="1:25" s="3" customFormat="1" x14ac:dyDescent="0.2">
      <c r="A112" s="23" t="s">
        <v>186</v>
      </c>
      <c r="B112" s="23"/>
      <c r="C112" s="44" t="s">
        <v>102</v>
      </c>
      <c r="D112" s="66"/>
      <c r="E112" s="66"/>
      <c r="F112" s="66"/>
      <c r="G112" s="66"/>
      <c r="H112" s="51" t="s">
        <v>102</v>
      </c>
      <c r="I112" s="69"/>
      <c r="J112" s="69"/>
      <c r="K112" s="69"/>
      <c r="L112" s="69"/>
      <c r="M112" s="70">
        <v>100</v>
      </c>
      <c r="N112" s="70"/>
      <c r="O112" s="70"/>
      <c r="P112" s="70"/>
      <c r="Q112" s="70">
        <v>100</v>
      </c>
      <c r="R112" s="91">
        <v>100</v>
      </c>
      <c r="S112" s="77"/>
      <c r="T112" s="79"/>
      <c r="U112" s="79"/>
      <c r="V112" s="79"/>
      <c r="W112" s="79"/>
      <c r="X112" s="43"/>
      <c r="Y112" s="60"/>
    </row>
    <row r="113" spans="1:25" s="3" customFormat="1" ht="25.5" x14ac:dyDescent="0.2">
      <c r="A113" s="12" t="s">
        <v>42</v>
      </c>
      <c r="B113" s="23"/>
      <c r="C113" s="42">
        <v>2200</v>
      </c>
      <c r="D113" s="66"/>
      <c r="E113" s="66"/>
      <c r="F113" s="66">
        <v>2107.5500000000002</v>
      </c>
      <c r="G113" s="66">
        <v>92.45</v>
      </c>
      <c r="H113" s="50">
        <v>1620</v>
      </c>
      <c r="I113" s="69">
        <v>0</v>
      </c>
      <c r="J113" s="69">
        <v>0</v>
      </c>
      <c r="K113" s="69">
        <v>1620</v>
      </c>
      <c r="L113" s="69">
        <v>0</v>
      </c>
      <c r="M113" s="70">
        <v>2000</v>
      </c>
      <c r="N113" s="70"/>
      <c r="O113" s="70"/>
      <c r="P113" s="70"/>
      <c r="Q113" s="70">
        <v>2000</v>
      </c>
      <c r="R113" s="91">
        <v>2500</v>
      </c>
      <c r="S113" s="77">
        <v>2500</v>
      </c>
      <c r="T113" s="100" t="s">
        <v>270</v>
      </c>
      <c r="U113" s="100" t="s">
        <v>270</v>
      </c>
      <c r="V113" s="201" t="s">
        <v>277</v>
      </c>
      <c r="W113" s="79" t="s">
        <v>277</v>
      </c>
      <c r="X113" s="43" t="s">
        <v>277</v>
      </c>
      <c r="Y113" s="60">
        <v>1000</v>
      </c>
    </row>
    <row r="114" spans="1:25" s="3" customFormat="1" x14ac:dyDescent="0.2">
      <c r="A114" s="12" t="s">
        <v>43</v>
      </c>
      <c r="B114" s="23"/>
      <c r="C114" s="42">
        <v>5000</v>
      </c>
      <c r="D114" s="66"/>
      <c r="E114" s="66"/>
      <c r="F114" s="66">
        <v>5000</v>
      </c>
      <c r="G114" s="66">
        <v>0</v>
      </c>
      <c r="H114" s="50">
        <v>5000</v>
      </c>
      <c r="I114" s="69">
        <v>0</v>
      </c>
      <c r="J114" s="69">
        <v>0</v>
      </c>
      <c r="K114" s="69">
        <v>5000</v>
      </c>
      <c r="L114" s="69">
        <v>0</v>
      </c>
      <c r="M114" s="70">
        <v>5000</v>
      </c>
      <c r="N114" s="70"/>
      <c r="O114" s="70"/>
      <c r="P114" s="70">
        <v>5000</v>
      </c>
      <c r="Q114" s="70">
        <v>0</v>
      </c>
      <c r="R114" s="91">
        <v>5000</v>
      </c>
      <c r="S114" s="77">
        <v>5000</v>
      </c>
      <c r="T114" s="100" t="s">
        <v>270</v>
      </c>
      <c r="U114" s="100" t="s">
        <v>270</v>
      </c>
      <c r="V114" s="201" t="s">
        <v>277</v>
      </c>
      <c r="W114" s="79" t="s">
        <v>277</v>
      </c>
      <c r="X114" s="43" t="s">
        <v>277</v>
      </c>
      <c r="Y114" s="60">
        <v>5000</v>
      </c>
    </row>
    <row r="115" spans="1:25" s="3" customFormat="1" ht="38.25" x14ac:dyDescent="0.2">
      <c r="A115" s="23" t="s">
        <v>162</v>
      </c>
      <c r="B115" s="23"/>
      <c r="C115" s="44" t="s">
        <v>102</v>
      </c>
      <c r="D115" s="66"/>
      <c r="E115" s="66"/>
      <c r="F115" s="66"/>
      <c r="G115" s="66"/>
      <c r="H115" s="51" t="s">
        <v>102</v>
      </c>
      <c r="I115" s="69"/>
      <c r="J115" s="69"/>
      <c r="K115" s="69"/>
      <c r="L115" s="69"/>
      <c r="M115" s="70">
        <v>500</v>
      </c>
      <c r="N115" s="70">
        <v>125</v>
      </c>
      <c r="O115" s="70"/>
      <c r="P115" s="70">
        <v>625</v>
      </c>
      <c r="Q115" s="70">
        <v>0</v>
      </c>
      <c r="R115" s="91">
        <v>500</v>
      </c>
      <c r="S115" s="77">
        <v>300</v>
      </c>
      <c r="T115" s="79" t="s">
        <v>277</v>
      </c>
      <c r="U115" s="79" t="s">
        <v>277</v>
      </c>
      <c r="V115" s="79" t="s">
        <v>277</v>
      </c>
      <c r="W115" s="79" t="s">
        <v>277</v>
      </c>
      <c r="X115" s="43" t="s">
        <v>277</v>
      </c>
      <c r="Y115" s="60">
        <v>300</v>
      </c>
    </row>
    <row r="116" spans="1:25" s="3" customFormat="1" x14ac:dyDescent="0.2">
      <c r="A116" s="23" t="s">
        <v>196</v>
      </c>
      <c r="B116" s="23"/>
      <c r="C116" s="44" t="s">
        <v>102</v>
      </c>
      <c r="D116" s="66"/>
      <c r="E116" s="66"/>
      <c r="F116" s="66"/>
      <c r="G116" s="66"/>
      <c r="H116" s="51" t="s">
        <v>102</v>
      </c>
      <c r="I116" s="69"/>
      <c r="J116" s="69"/>
      <c r="K116" s="69"/>
      <c r="L116" s="69"/>
      <c r="M116" s="70">
        <v>500</v>
      </c>
      <c r="N116" s="70"/>
      <c r="O116" s="70"/>
      <c r="P116" s="70">
        <v>7</v>
      </c>
      <c r="Q116" s="70">
        <v>493</v>
      </c>
      <c r="R116" s="91">
        <v>650</v>
      </c>
      <c r="S116" s="77">
        <v>1000</v>
      </c>
      <c r="T116" s="100" t="s">
        <v>270</v>
      </c>
      <c r="U116" s="79" t="s">
        <v>270</v>
      </c>
      <c r="V116" s="79" t="s">
        <v>277</v>
      </c>
      <c r="W116" s="79" t="s">
        <v>277</v>
      </c>
      <c r="X116" s="43" t="s">
        <v>277</v>
      </c>
      <c r="Y116" s="60">
        <v>500</v>
      </c>
    </row>
    <row r="117" spans="1:25" s="3" customFormat="1" x14ac:dyDescent="0.2">
      <c r="A117" s="12" t="s">
        <v>44</v>
      </c>
      <c r="B117" s="23"/>
      <c r="C117" s="42">
        <v>2200</v>
      </c>
      <c r="D117" s="66"/>
      <c r="E117" s="66"/>
      <c r="F117" s="66">
        <v>2200</v>
      </c>
      <c r="G117" s="66">
        <v>0</v>
      </c>
      <c r="H117" s="50">
        <v>2200</v>
      </c>
      <c r="I117" s="69">
        <v>0</v>
      </c>
      <c r="J117" s="69">
        <v>0</v>
      </c>
      <c r="K117" s="69">
        <v>0</v>
      </c>
      <c r="L117" s="69">
        <v>2200</v>
      </c>
      <c r="M117" s="70">
        <v>2500</v>
      </c>
      <c r="N117" s="70"/>
      <c r="O117" s="70"/>
      <c r="P117" s="70">
        <v>1130.23</v>
      </c>
      <c r="Q117" s="70">
        <v>1369.77</v>
      </c>
      <c r="R117" s="91">
        <v>2200</v>
      </c>
      <c r="S117" s="77">
        <v>4000</v>
      </c>
      <c r="T117" s="100" t="s">
        <v>270</v>
      </c>
      <c r="U117" s="100" t="s">
        <v>270</v>
      </c>
      <c r="V117" s="201" t="s">
        <v>277</v>
      </c>
      <c r="W117" s="79" t="s">
        <v>277</v>
      </c>
      <c r="X117" s="43" t="s">
        <v>277</v>
      </c>
      <c r="Y117" s="60">
        <v>700</v>
      </c>
    </row>
    <row r="118" spans="1:25" s="3" customFormat="1" ht="51" x14ac:dyDescent="0.2">
      <c r="A118" s="12" t="s">
        <v>158</v>
      </c>
      <c r="B118" s="23"/>
      <c r="C118" s="42">
        <v>400</v>
      </c>
      <c r="D118" s="66"/>
      <c r="E118" s="66"/>
      <c r="F118" s="66">
        <v>0</v>
      </c>
      <c r="G118" s="66">
        <v>400</v>
      </c>
      <c r="H118" s="50">
        <v>250</v>
      </c>
      <c r="I118" s="69">
        <v>0</v>
      </c>
      <c r="J118" s="69">
        <v>0</v>
      </c>
      <c r="K118" s="69">
        <v>250</v>
      </c>
      <c r="L118" s="69">
        <v>0</v>
      </c>
      <c r="M118" s="70">
        <v>100</v>
      </c>
      <c r="N118" s="70"/>
      <c r="O118" s="70"/>
      <c r="P118" s="70">
        <v>100</v>
      </c>
      <c r="Q118" s="70">
        <v>0</v>
      </c>
      <c r="R118" s="91">
        <v>0</v>
      </c>
      <c r="S118" s="77">
        <v>500</v>
      </c>
      <c r="T118" s="79" t="s">
        <v>270</v>
      </c>
      <c r="U118" s="100" t="s">
        <v>277</v>
      </c>
      <c r="V118" s="201" t="s">
        <v>277</v>
      </c>
      <c r="W118" s="79" t="s">
        <v>277</v>
      </c>
      <c r="X118" s="43" t="s">
        <v>277</v>
      </c>
      <c r="Y118" s="60">
        <v>250</v>
      </c>
    </row>
    <row r="119" spans="1:25" s="3" customFormat="1" x14ac:dyDescent="0.2">
      <c r="A119" s="25" t="s">
        <v>319</v>
      </c>
      <c r="B119" s="23"/>
      <c r="C119" s="66" t="s">
        <v>334</v>
      </c>
      <c r="D119" s="66"/>
      <c r="E119" s="66"/>
      <c r="F119" s="66"/>
      <c r="G119" s="66"/>
      <c r="H119" s="50" t="s">
        <v>334</v>
      </c>
      <c r="I119" s="69"/>
      <c r="J119" s="69"/>
      <c r="K119" s="69"/>
      <c r="L119" s="69"/>
      <c r="M119" s="70" t="s">
        <v>334</v>
      </c>
      <c r="N119" s="70"/>
      <c r="O119" s="70"/>
      <c r="P119" s="70"/>
      <c r="Q119" s="70"/>
      <c r="R119" s="91" t="s">
        <v>334</v>
      </c>
      <c r="S119" s="77">
        <v>500</v>
      </c>
      <c r="T119" s="79" t="s">
        <v>277</v>
      </c>
      <c r="U119" s="100" t="s">
        <v>277</v>
      </c>
      <c r="V119" s="201" t="s">
        <v>277</v>
      </c>
      <c r="W119" s="79" t="s">
        <v>277</v>
      </c>
      <c r="X119" s="43" t="s">
        <v>277</v>
      </c>
      <c r="Y119" s="60">
        <v>250</v>
      </c>
    </row>
    <row r="120" spans="1:25" s="3" customFormat="1" ht="25.5" x14ac:dyDescent="0.2">
      <c r="A120" s="23" t="s">
        <v>257</v>
      </c>
      <c r="B120" s="23"/>
      <c r="C120" s="44" t="s">
        <v>102</v>
      </c>
      <c r="D120" s="66"/>
      <c r="E120" s="66"/>
      <c r="F120" s="66"/>
      <c r="G120" s="66"/>
      <c r="H120" s="51" t="s">
        <v>102</v>
      </c>
      <c r="I120" s="69"/>
      <c r="J120" s="69"/>
      <c r="K120" s="69"/>
      <c r="L120" s="69"/>
      <c r="M120" s="71" t="s">
        <v>102</v>
      </c>
      <c r="N120" s="71"/>
      <c r="O120" s="71"/>
      <c r="P120" s="71"/>
      <c r="Q120" s="71"/>
      <c r="R120" s="92">
        <v>0</v>
      </c>
      <c r="S120" s="77">
        <v>1100</v>
      </c>
      <c r="T120" s="79" t="s">
        <v>277</v>
      </c>
      <c r="U120" s="79" t="s">
        <v>277</v>
      </c>
      <c r="V120" s="79"/>
      <c r="W120" s="79"/>
      <c r="X120" s="43" t="s">
        <v>311</v>
      </c>
      <c r="Y120" s="60">
        <v>0</v>
      </c>
    </row>
    <row r="121" spans="1:25" s="3" customFormat="1" ht="25.5" x14ac:dyDescent="0.2">
      <c r="A121" s="12" t="s">
        <v>214</v>
      </c>
      <c r="B121" s="23"/>
      <c r="C121" s="42">
        <v>500</v>
      </c>
      <c r="D121" s="66">
        <v>0</v>
      </c>
      <c r="E121" s="66">
        <v>0</v>
      </c>
      <c r="F121" s="66">
        <v>369.22</v>
      </c>
      <c r="G121" s="66">
        <v>130.78</v>
      </c>
      <c r="H121" s="50">
        <v>265</v>
      </c>
      <c r="I121" s="69">
        <v>0</v>
      </c>
      <c r="J121" s="69">
        <v>0</v>
      </c>
      <c r="K121" s="69">
        <v>0</v>
      </c>
      <c r="L121" s="69">
        <v>265</v>
      </c>
      <c r="M121" s="71" t="s">
        <v>102</v>
      </c>
      <c r="N121" s="71"/>
      <c r="O121" s="71"/>
      <c r="P121" s="71"/>
      <c r="Q121" s="71"/>
      <c r="R121" s="92">
        <v>100</v>
      </c>
      <c r="S121" s="77">
        <v>2000</v>
      </c>
      <c r="T121" s="79" t="s">
        <v>277</v>
      </c>
      <c r="U121" s="79" t="s">
        <v>277</v>
      </c>
      <c r="V121" s="79" t="s">
        <v>342</v>
      </c>
      <c r="W121" s="79" t="s">
        <v>277</v>
      </c>
      <c r="X121" s="43" t="s">
        <v>277</v>
      </c>
      <c r="Y121" s="60">
        <v>120</v>
      </c>
    </row>
    <row r="122" spans="1:25" s="3" customFormat="1" x14ac:dyDescent="0.2">
      <c r="A122" s="12" t="s">
        <v>45</v>
      </c>
      <c r="B122" s="23"/>
      <c r="C122" s="42">
        <v>2200</v>
      </c>
      <c r="D122" s="66">
        <v>50</v>
      </c>
      <c r="E122" s="66"/>
      <c r="F122" s="66">
        <v>2231.37</v>
      </c>
      <c r="G122" s="66">
        <v>18.63</v>
      </c>
      <c r="H122" s="50">
        <v>2475</v>
      </c>
      <c r="I122" s="69">
        <v>0</v>
      </c>
      <c r="J122" s="69">
        <v>0</v>
      </c>
      <c r="K122" s="69">
        <v>1158.29</v>
      </c>
      <c r="L122" s="69">
        <v>1316.71</v>
      </c>
      <c r="M122" s="70">
        <v>200</v>
      </c>
      <c r="N122" s="70"/>
      <c r="O122" s="70"/>
      <c r="P122" s="70"/>
      <c r="Q122" s="70">
        <v>200</v>
      </c>
      <c r="R122" s="91">
        <v>800</v>
      </c>
      <c r="S122" s="77">
        <v>5241</v>
      </c>
      <c r="T122" s="100" t="s">
        <v>270</v>
      </c>
      <c r="U122" s="100" t="s">
        <v>270</v>
      </c>
      <c r="V122" s="201" t="s">
        <v>277</v>
      </c>
      <c r="W122" s="79" t="s">
        <v>277</v>
      </c>
      <c r="X122" s="43" t="s">
        <v>277</v>
      </c>
      <c r="Y122" s="60">
        <v>800</v>
      </c>
    </row>
    <row r="123" spans="1:25" s="3" customFormat="1" ht="25.5" x14ac:dyDescent="0.2">
      <c r="A123" s="23" t="s">
        <v>245</v>
      </c>
      <c r="B123" s="23"/>
      <c r="C123" s="44" t="s">
        <v>102</v>
      </c>
      <c r="D123" s="66"/>
      <c r="E123" s="66"/>
      <c r="F123" s="66"/>
      <c r="G123" s="66"/>
      <c r="H123" s="51" t="s">
        <v>102</v>
      </c>
      <c r="I123" s="69"/>
      <c r="J123" s="69"/>
      <c r="K123" s="69"/>
      <c r="L123" s="69"/>
      <c r="M123" s="71" t="s">
        <v>102</v>
      </c>
      <c r="N123" s="71"/>
      <c r="O123" s="71"/>
      <c r="P123" s="71"/>
      <c r="Q123" s="71"/>
      <c r="R123" s="92">
        <v>600</v>
      </c>
      <c r="S123" s="77">
        <v>1800</v>
      </c>
      <c r="T123" s="79" t="s">
        <v>277</v>
      </c>
      <c r="U123" s="79" t="s">
        <v>277</v>
      </c>
      <c r="V123" s="79" t="s">
        <v>277</v>
      </c>
      <c r="W123" s="79" t="s">
        <v>277</v>
      </c>
      <c r="X123" s="43" t="s">
        <v>339</v>
      </c>
      <c r="Y123" s="60">
        <v>0</v>
      </c>
    </row>
    <row r="124" spans="1:25" s="3" customFormat="1" ht="38.25" x14ac:dyDescent="0.2">
      <c r="A124" s="23" t="s">
        <v>250</v>
      </c>
      <c r="B124" s="23"/>
      <c r="C124" s="42">
        <v>1100</v>
      </c>
      <c r="D124" s="66"/>
      <c r="E124" s="66"/>
      <c r="F124" s="66">
        <v>1100</v>
      </c>
      <c r="G124" s="66">
        <v>0</v>
      </c>
      <c r="H124" s="50">
        <v>1025</v>
      </c>
      <c r="I124" s="69">
        <v>0</v>
      </c>
      <c r="J124" s="69">
        <v>0</v>
      </c>
      <c r="K124" s="69">
        <v>872.47</v>
      </c>
      <c r="L124" s="69">
        <v>152.53</v>
      </c>
      <c r="M124" s="70">
        <v>1025</v>
      </c>
      <c r="N124" s="70"/>
      <c r="O124" s="70"/>
      <c r="P124" s="70">
        <v>1025</v>
      </c>
      <c r="Q124" s="70">
        <v>0</v>
      </c>
      <c r="R124" s="91">
        <v>1025</v>
      </c>
      <c r="S124" s="77">
        <v>1500</v>
      </c>
      <c r="T124" s="100" t="s">
        <v>270</v>
      </c>
      <c r="U124" s="79" t="s">
        <v>270</v>
      </c>
      <c r="V124" s="79" t="s">
        <v>277</v>
      </c>
      <c r="W124" s="79" t="s">
        <v>277</v>
      </c>
      <c r="X124" s="43" t="s">
        <v>277</v>
      </c>
      <c r="Y124" s="60">
        <v>1025</v>
      </c>
    </row>
    <row r="125" spans="1:25" s="3" customFormat="1" ht="25.5" x14ac:dyDescent="0.2">
      <c r="A125" s="12" t="s">
        <v>46</v>
      </c>
      <c r="B125" s="23"/>
      <c r="C125" s="42">
        <v>2100</v>
      </c>
      <c r="D125" s="66"/>
      <c r="E125" s="66"/>
      <c r="F125" s="66">
        <v>2100</v>
      </c>
      <c r="G125" s="66">
        <v>0</v>
      </c>
      <c r="H125" s="50">
        <v>3000</v>
      </c>
      <c r="I125" s="69">
        <v>0</v>
      </c>
      <c r="J125" s="69">
        <v>0</v>
      </c>
      <c r="K125" s="69">
        <v>3000</v>
      </c>
      <c r="L125" s="69">
        <v>0</v>
      </c>
      <c r="M125" s="70">
        <v>6000</v>
      </c>
      <c r="N125" s="70"/>
      <c r="O125" s="70"/>
      <c r="P125" s="70">
        <v>6000</v>
      </c>
      <c r="Q125" s="70">
        <v>0</v>
      </c>
      <c r="R125" s="91">
        <v>7800</v>
      </c>
      <c r="S125" s="77">
        <v>8500</v>
      </c>
      <c r="T125" s="100" t="s">
        <v>270</v>
      </c>
      <c r="U125" s="100" t="s">
        <v>270</v>
      </c>
      <c r="V125" s="201" t="s">
        <v>277</v>
      </c>
      <c r="W125" s="79" t="s">
        <v>277</v>
      </c>
      <c r="X125" s="43" t="s">
        <v>277</v>
      </c>
      <c r="Y125" s="60">
        <v>8250</v>
      </c>
    </row>
    <row r="126" spans="1:25" s="3" customFormat="1" ht="25.5" x14ac:dyDescent="0.2">
      <c r="A126" s="23" t="s">
        <v>175</v>
      </c>
      <c r="B126" s="23"/>
      <c r="C126" s="44" t="s">
        <v>102</v>
      </c>
      <c r="D126" s="66"/>
      <c r="E126" s="66"/>
      <c r="F126" s="66"/>
      <c r="G126" s="66"/>
      <c r="H126" s="51" t="s">
        <v>102</v>
      </c>
      <c r="I126" s="69"/>
      <c r="J126" s="69"/>
      <c r="K126" s="69"/>
      <c r="L126" s="69"/>
      <c r="M126" s="71" t="s">
        <v>102</v>
      </c>
      <c r="N126" s="71"/>
      <c r="O126" s="71"/>
      <c r="P126" s="71"/>
      <c r="Q126" s="71"/>
      <c r="R126" s="92">
        <v>200</v>
      </c>
      <c r="S126" s="77">
        <v>250</v>
      </c>
      <c r="T126" s="79" t="s">
        <v>277</v>
      </c>
      <c r="U126" s="79" t="s">
        <v>277</v>
      </c>
      <c r="V126" s="79" t="s">
        <v>277</v>
      </c>
      <c r="W126" s="79" t="s">
        <v>277</v>
      </c>
      <c r="X126" s="43" t="s">
        <v>277</v>
      </c>
      <c r="Y126" s="60">
        <v>200</v>
      </c>
    </row>
    <row r="127" spans="1:25" s="3" customFormat="1" x14ac:dyDescent="0.2">
      <c r="A127" s="12" t="s">
        <v>47</v>
      </c>
      <c r="B127" s="23"/>
      <c r="C127" s="42">
        <v>2300</v>
      </c>
      <c r="D127" s="66"/>
      <c r="E127" s="66"/>
      <c r="F127" s="66">
        <v>2300</v>
      </c>
      <c r="G127" s="66">
        <v>0</v>
      </c>
      <c r="H127" s="50">
        <v>3150</v>
      </c>
      <c r="I127" s="69">
        <v>0</v>
      </c>
      <c r="J127" s="69">
        <v>0</v>
      </c>
      <c r="K127" s="69">
        <v>3150</v>
      </c>
      <c r="L127" s="69">
        <v>0</v>
      </c>
      <c r="M127" s="70">
        <v>4000</v>
      </c>
      <c r="N127" s="70"/>
      <c r="O127" s="70"/>
      <c r="P127" s="70">
        <v>3797.84</v>
      </c>
      <c r="Q127" s="70">
        <v>202.16</v>
      </c>
      <c r="R127" s="91">
        <v>4000</v>
      </c>
      <c r="S127" s="77">
        <v>4800</v>
      </c>
      <c r="T127" s="100" t="s">
        <v>270</v>
      </c>
      <c r="U127" s="100" t="s">
        <v>270</v>
      </c>
      <c r="V127" s="201" t="s">
        <v>277</v>
      </c>
      <c r="W127" s="79" t="s">
        <v>350</v>
      </c>
      <c r="X127" s="43"/>
      <c r="Y127" s="60">
        <v>0</v>
      </c>
    </row>
    <row r="128" spans="1:25" s="3" customFormat="1" x14ac:dyDescent="0.2">
      <c r="A128" s="11" t="s">
        <v>106</v>
      </c>
      <c r="B128" s="25"/>
      <c r="C128" s="42">
        <v>1000</v>
      </c>
      <c r="D128" s="66"/>
      <c r="E128" s="66"/>
      <c r="F128" s="66">
        <v>1000</v>
      </c>
      <c r="G128" s="66">
        <v>0</v>
      </c>
      <c r="H128" s="50">
        <v>720</v>
      </c>
      <c r="I128" s="69">
        <v>180</v>
      </c>
      <c r="J128" s="69">
        <v>239.97</v>
      </c>
      <c r="K128" s="69">
        <v>637.54999999999995</v>
      </c>
      <c r="L128" s="69">
        <v>22.48</v>
      </c>
      <c r="M128" s="70">
        <v>1000</v>
      </c>
      <c r="N128" s="70"/>
      <c r="O128" s="70"/>
      <c r="P128" s="70">
        <v>1000</v>
      </c>
      <c r="Q128" s="70">
        <v>0</v>
      </c>
      <c r="R128" s="91">
        <v>1500</v>
      </c>
      <c r="S128" s="77">
        <v>5500</v>
      </c>
      <c r="T128" s="100" t="s">
        <v>270</v>
      </c>
      <c r="U128" s="100" t="s">
        <v>270</v>
      </c>
      <c r="V128" s="201" t="s">
        <v>277</v>
      </c>
      <c r="W128" s="79" t="s">
        <v>277</v>
      </c>
      <c r="X128" s="43" t="s">
        <v>277</v>
      </c>
      <c r="Y128" s="60">
        <v>1750</v>
      </c>
    </row>
    <row r="129" spans="1:25" s="3" customFormat="1" x14ac:dyDescent="0.2">
      <c r="A129" s="25" t="s">
        <v>310</v>
      </c>
      <c r="B129" s="25"/>
      <c r="C129" s="66"/>
      <c r="D129" s="66"/>
      <c r="E129" s="66"/>
      <c r="F129" s="66"/>
      <c r="G129" s="66"/>
      <c r="H129" s="50"/>
      <c r="I129" s="69"/>
      <c r="J129" s="69"/>
      <c r="K129" s="69"/>
      <c r="L129" s="69"/>
      <c r="M129" s="70"/>
      <c r="N129" s="70"/>
      <c r="O129" s="70"/>
      <c r="P129" s="70"/>
      <c r="Q129" s="70"/>
      <c r="R129" s="91" t="s">
        <v>286</v>
      </c>
      <c r="S129" s="77">
        <v>300</v>
      </c>
      <c r="T129" s="100" t="s">
        <v>277</v>
      </c>
      <c r="U129" s="100" t="s">
        <v>277</v>
      </c>
      <c r="V129" s="201" t="s">
        <v>277</v>
      </c>
      <c r="W129" s="79" t="s">
        <v>277</v>
      </c>
      <c r="X129" s="43" t="s">
        <v>277</v>
      </c>
      <c r="Y129" s="60">
        <v>150</v>
      </c>
    </row>
    <row r="130" spans="1:25" s="3" customFormat="1" ht="25.5" x14ac:dyDescent="0.2">
      <c r="A130" s="25" t="s">
        <v>141</v>
      </c>
      <c r="B130" s="25"/>
      <c r="C130" s="42">
        <v>200</v>
      </c>
      <c r="D130" s="66">
        <v>50</v>
      </c>
      <c r="E130" s="66"/>
      <c r="F130" s="66">
        <v>200</v>
      </c>
      <c r="G130" s="66">
        <v>50</v>
      </c>
      <c r="H130" s="50">
        <v>200</v>
      </c>
      <c r="I130" s="69">
        <v>50</v>
      </c>
      <c r="J130" s="69">
        <v>0</v>
      </c>
      <c r="K130" s="69">
        <v>250</v>
      </c>
      <c r="L130" s="69">
        <v>0</v>
      </c>
      <c r="M130" s="70">
        <v>260</v>
      </c>
      <c r="N130" s="70"/>
      <c r="O130" s="70"/>
      <c r="P130" s="70">
        <v>260</v>
      </c>
      <c r="Q130" s="70">
        <v>0</v>
      </c>
      <c r="R130" s="91">
        <v>500</v>
      </c>
      <c r="S130" s="77">
        <v>2000</v>
      </c>
      <c r="T130" s="100" t="s">
        <v>270</v>
      </c>
      <c r="U130" s="79" t="s">
        <v>270</v>
      </c>
      <c r="V130" s="79" t="s">
        <v>277</v>
      </c>
      <c r="W130" s="79" t="s">
        <v>277</v>
      </c>
      <c r="X130" s="43" t="s">
        <v>277</v>
      </c>
      <c r="Y130" s="60">
        <v>350</v>
      </c>
    </row>
    <row r="131" spans="1:25" s="3" customFormat="1" ht="25.5" x14ac:dyDescent="0.2">
      <c r="A131" s="23" t="s">
        <v>48</v>
      </c>
      <c r="B131" s="23"/>
      <c r="C131" s="42">
        <v>4000</v>
      </c>
      <c r="D131" s="66"/>
      <c r="E131" s="66"/>
      <c r="F131" s="66">
        <v>3571.81</v>
      </c>
      <c r="G131" s="66">
        <v>428.19</v>
      </c>
      <c r="H131" s="50">
        <v>4000</v>
      </c>
      <c r="I131" s="69">
        <v>0</v>
      </c>
      <c r="J131" s="69">
        <v>0</v>
      </c>
      <c r="K131" s="69">
        <v>3992</v>
      </c>
      <c r="L131" s="69">
        <v>8</v>
      </c>
      <c r="M131" s="70">
        <v>3500</v>
      </c>
      <c r="N131" s="70"/>
      <c r="O131" s="70"/>
      <c r="P131" s="70">
        <v>3600</v>
      </c>
      <c r="Q131" s="70">
        <v>0</v>
      </c>
      <c r="R131" s="91">
        <v>4500</v>
      </c>
      <c r="S131" s="77">
        <v>5000</v>
      </c>
      <c r="T131" s="100" t="s">
        <v>270</v>
      </c>
      <c r="U131" s="79" t="s">
        <v>270</v>
      </c>
      <c r="V131" s="79" t="s">
        <v>277</v>
      </c>
      <c r="W131" s="79" t="s">
        <v>277</v>
      </c>
      <c r="X131" s="43" t="s">
        <v>277</v>
      </c>
      <c r="Y131" s="60">
        <v>5000</v>
      </c>
    </row>
    <row r="132" spans="1:25" s="3" customFormat="1" ht="25.5" x14ac:dyDescent="0.2">
      <c r="A132" s="23" t="s">
        <v>49</v>
      </c>
      <c r="B132" s="23"/>
      <c r="C132" s="42">
        <v>2250</v>
      </c>
      <c r="D132" s="66"/>
      <c r="E132" s="66"/>
      <c r="F132" s="66">
        <v>2175</v>
      </c>
      <c r="G132" s="66">
        <v>75</v>
      </c>
      <c r="H132" s="50">
        <v>1800</v>
      </c>
      <c r="I132" s="69">
        <v>0</v>
      </c>
      <c r="J132" s="69">
        <v>0</v>
      </c>
      <c r="K132" s="69">
        <v>1800</v>
      </c>
      <c r="L132" s="69">
        <v>0</v>
      </c>
      <c r="M132" s="70">
        <v>1440</v>
      </c>
      <c r="N132" s="70"/>
      <c r="O132" s="70"/>
      <c r="P132" s="70">
        <v>1440</v>
      </c>
      <c r="Q132" s="70">
        <v>0</v>
      </c>
      <c r="R132" s="91">
        <v>1800</v>
      </c>
      <c r="S132" s="77">
        <v>1800</v>
      </c>
      <c r="T132" s="100" t="s">
        <v>270</v>
      </c>
      <c r="U132" s="100" t="s">
        <v>270</v>
      </c>
      <c r="V132" s="201" t="s">
        <v>277</v>
      </c>
      <c r="W132" s="79" t="s">
        <v>277</v>
      </c>
      <c r="X132" s="43" t="s">
        <v>277</v>
      </c>
      <c r="Y132" s="60">
        <v>1800</v>
      </c>
    </row>
    <row r="133" spans="1:25" s="3" customFormat="1" ht="25.5" x14ac:dyDescent="0.2">
      <c r="A133" s="23" t="s">
        <v>255</v>
      </c>
      <c r="B133" s="23"/>
      <c r="C133" s="44" t="s">
        <v>102</v>
      </c>
      <c r="D133" s="66"/>
      <c r="E133" s="66"/>
      <c r="F133" s="66"/>
      <c r="G133" s="66"/>
      <c r="H133" s="51" t="s">
        <v>102</v>
      </c>
      <c r="I133" s="69"/>
      <c r="J133" s="69"/>
      <c r="K133" s="69"/>
      <c r="L133" s="69"/>
      <c r="M133" s="71" t="s">
        <v>102</v>
      </c>
      <c r="N133" s="71"/>
      <c r="O133" s="71"/>
      <c r="P133" s="71"/>
      <c r="Q133" s="71"/>
      <c r="R133" s="92">
        <v>400</v>
      </c>
      <c r="S133" s="77"/>
      <c r="T133" s="79"/>
      <c r="U133" s="79"/>
      <c r="V133" s="79"/>
      <c r="W133" s="79"/>
      <c r="X133" s="43"/>
      <c r="Y133" s="60"/>
    </row>
    <row r="134" spans="1:25" s="3" customFormat="1" ht="25.5" x14ac:dyDescent="0.2">
      <c r="A134" s="23" t="s">
        <v>123</v>
      </c>
      <c r="B134" s="23"/>
      <c r="C134" s="42">
        <v>600</v>
      </c>
      <c r="D134" s="66">
        <v>150</v>
      </c>
      <c r="E134" s="66"/>
      <c r="F134" s="66">
        <v>750</v>
      </c>
      <c r="G134" s="66">
        <v>0</v>
      </c>
      <c r="H134" s="50">
        <v>600</v>
      </c>
      <c r="I134" s="69">
        <v>0</v>
      </c>
      <c r="J134" s="69">
        <v>0</v>
      </c>
      <c r="K134" s="69">
        <v>546.38</v>
      </c>
      <c r="L134" s="69">
        <v>53.62</v>
      </c>
      <c r="M134" s="70">
        <v>950</v>
      </c>
      <c r="N134" s="70"/>
      <c r="O134" s="70"/>
      <c r="P134" s="70">
        <v>950</v>
      </c>
      <c r="Q134" s="70">
        <v>0</v>
      </c>
      <c r="R134" s="91">
        <v>1000</v>
      </c>
      <c r="S134" s="77">
        <v>1200</v>
      </c>
      <c r="T134" s="201" t="s">
        <v>270</v>
      </c>
      <c r="U134" s="201" t="s">
        <v>270</v>
      </c>
      <c r="V134" s="201" t="s">
        <v>277</v>
      </c>
      <c r="W134" s="79" t="s">
        <v>277</v>
      </c>
      <c r="X134" s="43" t="s">
        <v>277</v>
      </c>
      <c r="Y134" s="60">
        <v>1200</v>
      </c>
    </row>
    <row r="135" spans="1:25" s="3" customFormat="1" x14ac:dyDescent="0.2">
      <c r="A135" s="23" t="s">
        <v>50</v>
      </c>
      <c r="B135" s="23"/>
      <c r="C135" s="42">
        <v>1700</v>
      </c>
      <c r="D135" s="66">
        <v>200</v>
      </c>
      <c r="E135" s="66"/>
      <c r="F135" s="66">
        <v>1815.22</v>
      </c>
      <c r="G135" s="66">
        <v>84.78</v>
      </c>
      <c r="H135" s="50">
        <v>1800</v>
      </c>
      <c r="I135" s="69">
        <v>0</v>
      </c>
      <c r="J135" s="69">
        <v>0</v>
      </c>
      <c r="K135" s="69">
        <v>1800</v>
      </c>
      <c r="L135" s="69">
        <v>0</v>
      </c>
      <c r="M135" s="70">
        <v>2000</v>
      </c>
      <c r="N135" s="70"/>
      <c r="O135" s="70"/>
      <c r="P135" s="70">
        <v>1991.25</v>
      </c>
      <c r="Q135" s="70">
        <v>8.75</v>
      </c>
      <c r="R135" s="91">
        <v>2000</v>
      </c>
      <c r="S135" s="77">
        <v>2400</v>
      </c>
      <c r="T135" s="100" t="s">
        <v>270</v>
      </c>
      <c r="U135" s="79" t="s">
        <v>277</v>
      </c>
      <c r="V135" s="79" t="s">
        <v>277</v>
      </c>
      <c r="W135" s="79" t="s">
        <v>277</v>
      </c>
      <c r="X135" s="43" t="s">
        <v>277</v>
      </c>
      <c r="Y135" s="60">
        <v>2000</v>
      </c>
    </row>
    <row r="136" spans="1:25" s="3" customFormat="1" ht="38.25" x14ac:dyDescent="0.2">
      <c r="A136" s="23" t="s">
        <v>238</v>
      </c>
      <c r="B136" s="23"/>
      <c r="C136" s="44" t="s">
        <v>102</v>
      </c>
      <c r="D136" s="66"/>
      <c r="E136" s="66"/>
      <c r="F136" s="66"/>
      <c r="G136" s="66"/>
      <c r="H136" s="51" t="s">
        <v>102</v>
      </c>
      <c r="I136" s="69"/>
      <c r="J136" s="69"/>
      <c r="K136" s="69"/>
      <c r="L136" s="69"/>
      <c r="M136" s="71" t="s">
        <v>102</v>
      </c>
      <c r="N136" s="71"/>
      <c r="O136" s="71"/>
      <c r="P136" s="71"/>
      <c r="Q136" s="71"/>
      <c r="R136" s="92" t="s">
        <v>335</v>
      </c>
      <c r="S136" s="77">
        <v>3000</v>
      </c>
      <c r="T136" s="79" t="s">
        <v>277</v>
      </c>
      <c r="U136" s="79" t="s">
        <v>277</v>
      </c>
      <c r="V136" s="79" t="s">
        <v>342</v>
      </c>
      <c r="W136" s="79" t="s">
        <v>277</v>
      </c>
      <c r="X136" s="43" t="s">
        <v>277</v>
      </c>
      <c r="Y136" s="60">
        <v>400</v>
      </c>
    </row>
    <row r="137" spans="1:25" s="3" customFormat="1" x14ac:dyDescent="0.2">
      <c r="A137" s="23" t="s">
        <v>127</v>
      </c>
      <c r="B137" s="23"/>
      <c r="C137" s="42">
        <v>200</v>
      </c>
      <c r="D137" s="66"/>
      <c r="E137" s="66"/>
      <c r="F137" s="66">
        <v>0</v>
      </c>
      <c r="G137" s="66">
        <v>200</v>
      </c>
      <c r="H137" s="51" t="s">
        <v>102</v>
      </c>
      <c r="I137" s="69">
        <v>200</v>
      </c>
      <c r="J137" s="69"/>
      <c r="K137" s="69">
        <v>200</v>
      </c>
      <c r="L137" s="69">
        <v>0</v>
      </c>
      <c r="M137" s="70">
        <v>200</v>
      </c>
      <c r="N137" s="70"/>
      <c r="O137" s="70"/>
      <c r="P137" s="70">
        <v>51.62</v>
      </c>
      <c r="Q137" s="70">
        <v>148.38</v>
      </c>
      <c r="R137" s="91">
        <v>0</v>
      </c>
      <c r="S137" s="77">
        <v>819</v>
      </c>
      <c r="T137" s="79" t="s">
        <v>277</v>
      </c>
      <c r="U137" s="79" t="s">
        <v>277</v>
      </c>
      <c r="V137" s="79" t="s">
        <v>277</v>
      </c>
      <c r="W137" s="79" t="s">
        <v>277</v>
      </c>
      <c r="X137" s="43" t="s">
        <v>277</v>
      </c>
      <c r="Y137" s="60">
        <v>150</v>
      </c>
    </row>
    <row r="138" spans="1:25" s="3" customFormat="1" x14ac:dyDescent="0.2">
      <c r="A138" s="23" t="s">
        <v>166</v>
      </c>
      <c r="B138" s="23"/>
      <c r="C138" s="44" t="s">
        <v>102</v>
      </c>
      <c r="D138" s="66"/>
      <c r="E138" s="66"/>
      <c r="F138" s="66"/>
      <c r="G138" s="66"/>
      <c r="H138" s="50">
        <v>400</v>
      </c>
      <c r="I138" s="69">
        <v>0</v>
      </c>
      <c r="J138" s="69">
        <v>0</v>
      </c>
      <c r="K138" s="69">
        <v>0</v>
      </c>
      <c r="L138" s="69">
        <v>400</v>
      </c>
      <c r="M138" s="71" t="s">
        <v>102</v>
      </c>
      <c r="N138" s="71"/>
      <c r="O138" s="71"/>
      <c r="P138" s="71"/>
      <c r="Q138" s="71"/>
      <c r="R138" s="92">
        <v>100</v>
      </c>
      <c r="S138" s="77"/>
      <c r="T138" s="79"/>
      <c r="U138" s="79"/>
      <c r="V138" s="79"/>
      <c r="W138" s="79"/>
      <c r="X138" s="43"/>
      <c r="Y138" s="60"/>
    </row>
    <row r="139" spans="1:25" s="3" customFormat="1" x14ac:dyDescent="0.2">
      <c r="A139" s="23" t="s">
        <v>226</v>
      </c>
      <c r="B139" s="23"/>
      <c r="C139" s="44" t="s">
        <v>102</v>
      </c>
      <c r="D139" s="66"/>
      <c r="E139" s="66"/>
      <c r="F139" s="66"/>
      <c r="G139" s="66"/>
      <c r="H139" s="51" t="s">
        <v>102</v>
      </c>
      <c r="I139" s="69"/>
      <c r="J139" s="69"/>
      <c r="K139" s="69"/>
      <c r="L139" s="69"/>
      <c r="M139" s="71" t="s">
        <v>102</v>
      </c>
      <c r="N139" s="71"/>
      <c r="O139" s="71"/>
      <c r="P139" s="71"/>
      <c r="Q139" s="71"/>
      <c r="R139" s="92">
        <v>500</v>
      </c>
      <c r="S139" s="77">
        <v>500</v>
      </c>
      <c r="T139" s="100" t="s">
        <v>270</v>
      </c>
      <c r="U139" s="100" t="s">
        <v>270</v>
      </c>
      <c r="V139" s="201" t="s">
        <v>277</v>
      </c>
      <c r="W139" s="79" t="s">
        <v>277</v>
      </c>
      <c r="X139" s="43" t="s">
        <v>277</v>
      </c>
      <c r="Y139" s="60">
        <v>500</v>
      </c>
    </row>
    <row r="140" spans="1:25" s="3" customFormat="1" x14ac:dyDescent="0.2">
      <c r="A140" s="25" t="s">
        <v>292</v>
      </c>
      <c r="B140" s="23"/>
      <c r="C140" s="44"/>
      <c r="D140" s="66"/>
      <c r="E140" s="66"/>
      <c r="F140" s="66"/>
      <c r="G140" s="66"/>
      <c r="H140" s="51"/>
      <c r="I140" s="69"/>
      <c r="J140" s="69"/>
      <c r="K140" s="69"/>
      <c r="L140" s="69"/>
      <c r="M140" s="71"/>
      <c r="N140" s="71"/>
      <c r="O140" s="71"/>
      <c r="P140" s="71"/>
      <c r="Q140" s="71"/>
      <c r="R140" s="92" t="s">
        <v>286</v>
      </c>
      <c r="S140" s="77">
        <v>5000</v>
      </c>
      <c r="T140" s="100" t="s">
        <v>277</v>
      </c>
      <c r="U140" s="100" t="s">
        <v>277</v>
      </c>
      <c r="V140" s="201" t="s">
        <v>277</v>
      </c>
      <c r="W140" s="79" t="s">
        <v>277</v>
      </c>
      <c r="X140" s="43" t="s">
        <v>277</v>
      </c>
      <c r="Y140" s="60">
        <v>100</v>
      </c>
    </row>
    <row r="141" spans="1:25" s="3" customFormat="1" x14ac:dyDescent="0.2">
      <c r="A141" s="23" t="s">
        <v>252</v>
      </c>
      <c r="B141" s="23"/>
      <c r="C141" s="44" t="s">
        <v>102</v>
      </c>
      <c r="D141" s="66"/>
      <c r="E141" s="66"/>
      <c r="F141" s="66"/>
      <c r="G141" s="66"/>
      <c r="H141" s="51" t="s">
        <v>102</v>
      </c>
      <c r="I141" s="69"/>
      <c r="J141" s="69"/>
      <c r="K141" s="69"/>
      <c r="L141" s="69"/>
      <c r="M141" s="71" t="s">
        <v>102</v>
      </c>
      <c r="N141" s="71"/>
      <c r="O141" s="71"/>
      <c r="P141" s="71"/>
      <c r="Q141" s="71"/>
      <c r="R141" s="92">
        <v>0</v>
      </c>
      <c r="S141" s="77">
        <v>150</v>
      </c>
      <c r="T141" s="100" t="s">
        <v>270</v>
      </c>
      <c r="U141" s="100" t="s">
        <v>270</v>
      </c>
      <c r="V141" s="201"/>
      <c r="W141" s="79" t="s">
        <v>277</v>
      </c>
      <c r="X141" s="235" t="s">
        <v>337</v>
      </c>
      <c r="Y141" s="60">
        <v>0</v>
      </c>
    </row>
    <row r="142" spans="1:25" s="3" customFormat="1" x14ac:dyDescent="0.2">
      <c r="A142" s="23" t="s">
        <v>181</v>
      </c>
      <c r="B142" s="23"/>
      <c r="C142" s="44" t="s">
        <v>102</v>
      </c>
      <c r="D142" s="66">
        <v>500</v>
      </c>
      <c r="E142" s="66"/>
      <c r="F142" s="66">
        <v>454.4</v>
      </c>
      <c r="G142" s="66">
        <v>45.6</v>
      </c>
      <c r="H142" s="51" t="s">
        <v>102</v>
      </c>
      <c r="I142" s="69"/>
      <c r="J142" s="69"/>
      <c r="K142" s="69"/>
      <c r="L142" s="69"/>
      <c r="M142" s="70">
        <v>400</v>
      </c>
      <c r="N142" s="70"/>
      <c r="O142" s="70"/>
      <c r="P142" s="70"/>
      <c r="Q142" s="70">
        <v>400</v>
      </c>
      <c r="R142" s="91">
        <v>470</v>
      </c>
      <c r="S142" s="77">
        <v>1721</v>
      </c>
      <c r="T142" s="79" t="s">
        <v>277</v>
      </c>
      <c r="U142" s="79" t="s">
        <v>277</v>
      </c>
      <c r="V142" s="79" t="s">
        <v>277</v>
      </c>
      <c r="W142" s="79" t="s">
        <v>277</v>
      </c>
      <c r="X142" s="43" t="s">
        <v>277</v>
      </c>
      <c r="Y142" s="60">
        <v>250</v>
      </c>
    </row>
    <row r="143" spans="1:25" s="3" customFormat="1" ht="25.5" x14ac:dyDescent="0.2">
      <c r="A143" s="25" t="s">
        <v>321</v>
      </c>
      <c r="B143" s="23"/>
      <c r="C143" s="44"/>
      <c r="D143" s="66"/>
      <c r="E143" s="66"/>
      <c r="F143" s="66"/>
      <c r="G143" s="66"/>
      <c r="H143" s="51"/>
      <c r="I143" s="69"/>
      <c r="J143" s="69"/>
      <c r="K143" s="69"/>
      <c r="L143" s="69"/>
      <c r="M143" s="70"/>
      <c r="N143" s="70"/>
      <c r="O143" s="70"/>
      <c r="P143" s="70"/>
      <c r="Q143" s="70"/>
      <c r="R143" s="91" t="s">
        <v>286</v>
      </c>
      <c r="S143" s="77">
        <v>5000</v>
      </c>
      <c r="T143" s="79" t="s">
        <v>277</v>
      </c>
      <c r="U143" s="79" t="s">
        <v>277</v>
      </c>
      <c r="V143" s="79" t="s">
        <v>340</v>
      </c>
      <c r="W143" s="100" t="s">
        <v>277</v>
      </c>
      <c r="X143" s="238" t="s">
        <v>348</v>
      </c>
      <c r="Y143" s="60">
        <v>120</v>
      </c>
    </row>
    <row r="144" spans="1:25" s="3" customFormat="1" x14ac:dyDescent="0.2">
      <c r="A144" s="25" t="s">
        <v>287</v>
      </c>
      <c r="B144" s="23"/>
      <c r="C144" s="44"/>
      <c r="D144" s="66"/>
      <c r="E144" s="66"/>
      <c r="F144" s="66"/>
      <c r="G144" s="66"/>
      <c r="H144" s="51"/>
      <c r="I144" s="69"/>
      <c r="J144" s="69"/>
      <c r="K144" s="69"/>
      <c r="L144" s="69"/>
      <c r="M144" s="70"/>
      <c r="N144" s="70"/>
      <c r="O144" s="70"/>
      <c r="P144" s="70"/>
      <c r="Q144" s="70"/>
      <c r="R144" s="91"/>
      <c r="S144" s="77">
        <v>500</v>
      </c>
      <c r="T144" s="201" t="s">
        <v>277</v>
      </c>
      <c r="U144" s="201" t="s">
        <v>277</v>
      </c>
      <c r="V144" s="201" t="s">
        <v>277</v>
      </c>
      <c r="W144" s="79" t="s">
        <v>277</v>
      </c>
      <c r="X144" s="238" t="s">
        <v>277</v>
      </c>
      <c r="Y144" s="60">
        <v>100</v>
      </c>
    </row>
    <row r="145" spans="1:25" s="3" customFormat="1" x14ac:dyDescent="0.2">
      <c r="A145" s="23" t="s">
        <v>248</v>
      </c>
      <c r="B145" s="23"/>
      <c r="C145" s="44" t="s">
        <v>102</v>
      </c>
      <c r="D145" s="66"/>
      <c r="E145" s="66"/>
      <c r="F145" s="66"/>
      <c r="G145" s="66"/>
      <c r="H145" s="51" t="s">
        <v>102</v>
      </c>
      <c r="I145" s="69"/>
      <c r="J145" s="69"/>
      <c r="K145" s="69"/>
      <c r="L145" s="69"/>
      <c r="M145" s="71" t="s">
        <v>102</v>
      </c>
      <c r="N145" s="71"/>
      <c r="O145" s="71"/>
      <c r="P145" s="71"/>
      <c r="Q145" s="71"/>
      <c r="R145" s="92">
        <v>200</v>
      </c>
      <c r="S145" s="77">
        <v>940</v>
      </c>
      <c r="T145" s="79" t="s">
        <v>277</v>
      </c>
      <c r="U145" s="79" t="s">
        <v>277</v>
      </c>
      <c r="V145" s="79" t="s">
        <v>342</v>
      </c>
      <c r="W145" s="79" t="s">
        <v>277</v>
      </c>
      <c r="X145" s="238" t="s">
        <v>270</v>
      </c>
      <c r="Y145" s="60">
        <v>200</v>
      </c>
    </row>
    <row r="146" spans="1:25" s="3" customFormat="1" ht="25.5" x14ac:dyDescent="0.2">
      <c r="A146" s="23" t="s">
        <v>222</v>
      </c>
      <c r="B146" s="23"/>
      <c r="C146" s="44" t="s">
        <v>102</v>
      </c>
      <c r="D146" s="66"/>
      <c r="E146" s="66"/>
      <c r="F146" s="66"/>
      <c r="G146" s="66"/>
      <c r="H146" s="51" t="s">
        <v>102</v>
      </c>
      <c r="I146" s="69"/>
      <c r="J146" s="69"/>
      <c r="K146" s="69"/>
      <c r="L146" s="69"/>
      <c r="M146" s="71" t="s">
        <v>102</v>
      </c>
      <c r="N146" s="71"/>
      <c r="O146" s="71"/>
      <c r="P146" s="71"/>
      <c r="Q146" s="71"/>
      <c r="R146" s="92">
        <v>0</v>
      </c>
      <c r="S146" s="77">
        <v>1200</v>
      </c>
      <c r="T146" s="79" t="s">
        <v>277</v>
      </c>
      <c r="U146" s="79" t="s">
        <v>277</v>
      </c>
      <c r="V146" s="79" t="s">
        <v>340</v>
      </c>
      <c r="W146" s="79" t="s">
        <v>277</v>
      </c>
      <c r="X146" s="238" t="s">
        <v>277</v>
      </c>
      <c r="Y146" s="60">
        <v>200</v>
      </c>
    </row>
    <row r="147" spans="1:25" s="3" customFormat="1" x14ac:dyDescent="0.2">
      <c r="A147" s="23" t="s">
        <v>223</v>
      </c>
      <c r="B147" s="23"/>
      <c r="C147" s="44" t="s">
        <v>102</v>
      </c>
      <c r="D147" s="66"/>
      <c r="E147" s="66"/>
      <c r="F147" s="66"/>
      <c r="G147" s="66"/>
      <c r="H147" s="51" t="s">
        <v>102</v>
      </c>
      <c r="I147" s="69"/>
      <c r="J147" s="69"/>
      <c r="K147" s="69"/>
      <c r="L147" s="69"/>
      <c r="M147" s="71" t="s">
        <v>102</v>
      </c>
      <c r="N147" s="71"/>
      <c r="O147" s="71"/>
      <c r="P147" s="71"/>
      <c r="Q147" s="71"/>
      <c r="R147" s="92">
        <v>300</v>
      </c>
      <c r="S147" s="77">
        <v>540</v>
      </c>
      <c r="T147" s="201" t="s">
        <v>270</v>
      </c>
      <c r="U147" s="201" t="s">
        <v>270</v>
      </c>
      <c r="V147" s="201" t="s">
        <v>277</v>
      </c>
      <c r="W147" s="79" t="s">
        <v>277</v>
      </c>
      <c r="X147" s="43" t="s">
        <v>277</v>
      </c>
      <c r="Y147" s="60">
        <v>300</v>
      </c>
    </row>
    <row r="148" spans="1:25" s="3" customFormat="1" ht="25.5" x14ac:dyDescent="0.2">
      <c r="A148" s="23" t="s">
        <v>51</v>
      </c>
      <c r="B148" s="23"/>
      <c r="C148" s="42">
        <v>3500</v>
      </c>
      <c r="D148" s="66"/>
      <c r="E148" s="66">
        <v>1166.55</v>
      </c>
      <c r="F148" s="66">
        <v>1100</v>
      </c>
      <c r="G148" s="66">
        <v>1233.45</v>
      </c>
      <c r="H148" s="51" t="s">
        <v>102</v>
      </c>
      <c r="I148" s="69"/>
      <c r="J148" s="69"/>
      <c r="K148" s="69"/>
      <c r="L148" s="69"/>
      <c r="M148" s="70">
        <v>880</v>
      </c>
      <c r="N148" s="70"/>
      <c r="O148" s="70"/>
      <c r="P148" s="70">
        <v>880</v>
      </c>
      <c r="Q148" s="70">
        <v>0</v>
      </c>
      <c r="R148" s="91">
        <v>880</v>
      </c>
      <c r="S148" s="77">
        <v>2000</v>
      </c>
      <c r="T148" s="79" t="s">
        <v>277</v>
      </c>
      <c r="U148" s="79" t="s">
        <v>270</v>
      </c>
      <c r="V148" s="79" t="s">
        <v>277</v>
      </c>
      <c r="W148" s="79" t="s">
        <v>277</v>
      </c>
      <c r="X148" s="43" t="s">
        <v>277</v>
      </c>
      <c r="Y148" s="60">
        <v>900</v>
      </c>
    </row>
    <row r="149" spans="1:25" s="3" customFormat="1" x14ac:dyDescent="0.2">
      <c r="A149" s="23" t="s">
        <v>52</v>
      </c>
      <c r="B149" s="23"/>
      <c r="C149" s="42">
        <v>1500</v>
      </c>
      <c r="D149" s="66"/>
      <c r="E149" s="66"/>
      <c r="F149" s="66">
        <v>1500</v>
      </c>
      <c r="G149" s="66">
        <v>0</v>
      </c>
      <c r="H149" s="50">
        <v>1560</v>
      </c>
      <c r="I149" s="69">
        <v>0</v>
      </c>
      <c r="J149" s="69">
        <v>0</v>
      </c>
      <c r="K149" s="69">
        <v>1560.06</v>
      </c>
      <c r="L149" s="69">
        <v>-0.06</v>
      </c>
      <c r="M149" s="70">
        <v>2000</v>
      </c>
      <c r="N149" s="70"/>
      <c r="O149" s="70"/>
      <c r="P149" s="70">
        <v>2000</v>
      </c>
      <c r="Q149" s="70">
        <v>0</v>
      </c>
      <c r="R149" s="91">
        <v>2400</v>
      </c>
      <c r="S149" s="77">
        <v>12600</v>
      </c>
      <c r="T149" s="201" t="s">
        <v>270</v>
      </c>
      <c r="U149" s="201" t="s">
        <v>270</v>
      </c>
      <c r="V149" s="201" t="s">
        <v>277</v>
      </c>
      <c r="W149" s="79" t="s">
        <v>277</v>
      </c>
      <c r="X149" s="43" t="s">
        <v>277</v>
      </c>
      <c r="Y149" s="60">
        <v>3000</v>
      </c>
    </row>
    <row r="150" spans="1:25" s="3" customFormat="1" ht="25.5" x14ac:dyDescent="0.2">
      <c r="A150" s="23" t="s">
        <v>199</v>
      </c>
      <c r="B150" s="23"/>
      <c r="C150" s="44" t="s">
        <v>102</v>
      </c>
      <c r="D150" s="66"/>
      <c r="E150" s="66"/>
      <c r="F150" s="66"/>
      <c r="G150" s="66"/>
      <c r="H150" s="51" t="s">
        <v>102</v>
      </c>
      <c r="I150" s="69"/>
      <c r="J150" s="69"/>
      <c r="K150" s="69"/>
      <c r="L150" s="69"/>
      <c r="M150" s="70">
        <v>500</v>
      </c>
      <c r="N150" s="70"/>
      <c r="O150" s="70"/>
      <c r="P150" s="70"/>
      <c r="Q150" s="70">
        <v>500</v>
      </c>
      <c r="R150" s="91">
        <v>500</v>
      </c>
      <c r="S150" s="77"/>
      <c r="T150" s="79" t="s">
        <v>277</v>
      </c>
      <c r="U150" s="79" t="s">
        <v>277</v>
      </c>
      <c r="V150" s="79" t="s">
        <v>277</v>
      </c>
      <c r="W150" s="79" t="s">
        <v>277</v>
      </c>
      <c r="X150" s="43" t="s">
        <v>277</v>
      </c>
      <c r="Y150" s="60">
        <v>150</v>
      </c>
    </row>
    <row r="151" spans="1:25" s="3" customFormat="1" x14ac:dyDescent="0.2">
      <c r="A151" s="23" t="s">
        <v>160</v>
      </c>
      <c r="B151" s="23"/>
      <c r="C151" s="44" t="s">
        <v>102</v>
      </c>
      <c r="D151" s="66"/>
      <c r="E151" s="66"/>
      <c r="F151" s="66"/>
      <c r="G151" s="66"/>
      <c r="H151" s="50">
        <v>1000</v>
      </c>
      <c r="I151" s="69">
        <v>0</v>
      </c>
      <c r="J151" s="69">
        <v>0</v>
      </c>
      <c r="K151" s="69">
        <v>0</v>
      </c>
      <c r="L151" s="69">
        <v>1000</v>
      </c>
      <c r="M151" s="70">
        <v>1250</v>
      </c>
      <c r="N151" s="70"/>
      <c r="O151" s="70"/>
      <c r="P151" s="70"/>
      <c r="Q151" s="70">
        <v>1250</v>
      </c>
      <c r="R151" s="91">
        <v>0</v>
      </c>
      <c r="S151" s="77"/>
      <c r="T151" s="79"/>
      <c r="U151" s="79"/>
      <c r="V151" s="79"/>
      <c r="W151" s="79"/>
      <c r="X151" s="43"/>
      <c r="Y151" s="60"/>
    </row>
    <row r="152" spans="1:25" s="3" customFormat="1" ht="25.5" x14ac:dyDescent="0.2">
      <c r="A152" s="23" t="s">
        <v>227</v>
      </c>
      <c r="B152" s="23"/>
      <c r="C152" s="44" t="s">
        <v>102</v>
      </c>
      <c r="D152" s="66"/>
      <c r="E152" s="66"/>
      <c r="F152" s="66"/>
      <c r="G152" s="66"/>
      <c r="H152" s="51" t="s">
        <v>102</v>
      </c>
      <c r="I152" s="69"/>
      <c r="J152" s="69"/>
      <c r="K152" s="69"/>
      <c r="L152" s="69"/>
      <c r="M152" s="71" t="s">
        <v>102</v>
      </c>
      <c r="N152" s="71">
        <v>500</v>
      </c>
      <c r="O152" s="71"/>
      <c r="P152" s="71">
        <v>500</v>
      </c>
      <c r="Q152" s="71">
        <v>0</v>
      </c>
      <c r="R152" s="92">
        <v>200</v>
      </c>
      <c r="S152" s="77">
        <v>400</v>
      </c>
      <c r="T152" s="201" t="s">
        <v>270</v>
      </c>
      <c r="U152" s="79" t="s">
        <v>270</v>
      </c>
      <c r="V152" s="79" t="s">
        <v>277</v>
      </c>
      <c r="W152" s="79" t="s">
        <v>277</v>
      </c>
      <c r="X152" s="43" t="s">
        <v>277</v>
      </c>
      <c r="Y152" s="60">
        <v>260</v>
      </c>
    </row>
    <row r="153" spans="1:25" s="3" customFormat="1" ht="25.5" x14ac:dyDescent="0.2">
      <c r="A153" s="25" t="s">
        <v>306</v>
      </c>
      <c r="B153" s="23"/>
      <c r="C153" s="44" t="s">
        <v>334</v>
      </c>
      <c r="D153" s="66"/>
      <c r="E153" s="66"/>
      <c r="F153" s="66"/>
      <c r="G153" s="66"/>
      <c r="H153" s="51" t="s">
        <v>334</v>
      </c>
      <c r="I153" s="69"/>
      <c r="J153" s="69"/>
      <c r="K153" s="69"/>
      <c r="L153" s="69"/>
      <c r="M153" s="71" t="s">
        <v>334</v>
      </c>
      <c r="N153" s="71"/>
      <c r="O153" s="71"/>
      <c r="P153" s="71"/>
      <c r="Q153" s="71"/>
      <c r="R153" s="92" t="s">
        <v>334</v>
      </c>
      <c r="S153" s="77">
        <v>1710</v>
      </c>
      <c r="T153" s="201" t="s">
        <v>277</v>
      </c>
      <c r="U153" s="79" t="s">
        <v>277</v>
      </c>
      <c r="V153" s="79" t="s">
        <v>277</v>
      </c>
      <c r="W153" s="79" t="s">
        <v>277</v>
      </c>
      <c r="X153" s="235" t="s">
        <v>339</v>
      </c>
      <c r="Y153" s="60">
        <v>0</v>
      </c>
    </row>
    <row r="154" spans="1:25" s="3" customFormat="1" x14ac:dyDescent="0.2">
      <c r="A154" s="12" t="s">
        <v>54</v>
      </c>
      <c r="B154" s="23"/>
      <c r="C154" s="42">
        <v>1500</v>
      </c>
      <c r="D154" s="66"/>
      <c r="E154" s="66"/>
      <c r="F154" s="66">
        <v>1500</v>
      </c>
      <c r="G154" s="66">
        <v>0</v>
      </c>
      <c r="H154" s="50">
        <v>1760</v>
      </c>
      <c r="I154" s="69">
        <v>0</v>
      </c>
      <c r="J154" s="69">
        <v>0</v>
      </c>
      <c r="K154" s="69">
        <v>1522</v>
      </c>
      <c r="L154" s="69">
        <v>238</v>
      </c>
      <c r="M154" s="70">
        <v>1760</v>
      </c>
      <c r="N154" s="70"/>
      <c r="O154" s="70"/>
      <c r="P154" s="70"/>
      <c r="Q154" s="70">
        <v>1760</v>
      </c>
      <c r="R154" s="91">
        <v>1200</v>
      </c>
      <c r="S154" s="77">
        <v>1760</v>
      </c>
      <c r="T154" s="100" t="s">
        <v>270</v>
      </c>
      <c r="U154" s="100" t="s">
        <v>270</v>
      </c>
      <c r="V154" s="201" t="s">
        <v>277</v>
      </c>
      <c r="W154" s="79" t="s">
        <v>277</v>
      </c>
      <c r="X154" s="235" t="s">
        <v>339</v>
      </c>
      <c r="Y154" s="60">
        <v>0</v>
      </c>
    </row>
    <row r="155" spans="1:25" s="3" customFormat="1" x14ac:dyDescent="0.2">
      <c r="A155" s="23" t="s">
        <v>201</v>
      </c>
      <c r="B155" s="23"/>
      <c r="C155" s="44" t="s">
        <v>102</v>
      </c>
      <c r="D155" s="66"/>
      <c r="E155" s="66"/>
      <c r="F155" s="66"/>
      <c r="G155" s="66"/>
      <c r="H155" s="51" t="s">
        <v>102</v>
      </c>
      <c r="I155" s="69"/>
      <c r="J155" s="69"/>
      <c r="K155" s="69"/>
      <c r="L155" s="69"/>
      <c r="M155" s="70">
        <v>400</v>
      </c>
      <c r="N155" s="70"/>
      <c r="O155" s="70">
        <v>133.32</v>
      </c>
      <c r="P155" s="70"/>
      <c r="Q155" s="70">
        <v>266.68</v>
      </c>
      <c r="R155" s="91">
        <v>0</v>
      </c>
      <c r="S155" s="77"/>
      <c r="T155" s="79" t="s">
        <v>270</v>
      </c>
      <c r="U155" s="79"/>
      <c r="V155" s="79"/>
      <c r="W155" s="79"/>
      <c r="X155" s="43"/>
      <c r="Y155" s="60"/>
    </row>
    <row r="156" spans="1:25" s="3" customFormat="1" ht="25.5" x14ac:dyDescent="0.2">
      <c r="A156" s="12" t="s">
        <v>55</v>
      </c>
      <c r="B156" s="23"/>
      <c r="C156" s="42">
        <v>3500</v>
      </c>
      <c r="D156" s="66"/>
      <c r="E156" s="66"/>
      <c r="F156" s="66">
        <v>3466.01</v>
      </c>
      <c r="G156" s="66">
        <v>33.99</v>
      </c>
      <c r="H156" s="50">
        <v>3600</v>
      </c>
      <c r="I156" s="69">
        <v>0</v>
      </c>
      <c r="J156" s="69">
        <v>0</v>
      </c>
      <c r="K156" s="69">
        <v>3600</v>
      </c>
      <c r="L156" s="69">
        <v>0</v>
      </c>
      <c r="M156" s="70">
        <v>3250</v>
      </c>
      <c r="N156" s="70"/>
      <c r="O156" s="70"/>
      <c r="P156" s="70">
        <v>3120</v>
      </c>
      <c r="Q156" s="70">
        <v>129.91</v>
      </c>
      <c r="R156" s="91">
        <v>4250</v>
      </c>
      <c r="S156" s="77">
        <v>5000</v>
      </c>
      <c r="T156" s="201" t="s">
        <v>270</v>
      </c>
      <c r="U156" s="79" t="s">
        <v>270</v>
      </c>
      <c r="V156" s="79" t="s">
        <v>277</v>
      </c>
      <c r="W156" s="79" t="s">
        <v>277</v>
      </c>
      <c r="X156" s="43" t="s">
        <v>277</v>
      </c>
      <c r="Y156" s="60">
        <v>4000</v>
      </c>
    </row>
    <row r="157" spans="1:25" s="3" customFormat="1" x14ac:dyDescent="0.2">
      <c r="A157" s="12" t="s">
        <v>113</v>
      </c>
      <c r="B157" s="23"/>
      <c r="C157" s="42">
        <v>250</v>
      </c>
      <c r="D157" s="66"/>
      <c r="E157" s="66"/>
      <c r="F157" s="66">
        <v>250</v>
      </c>
      <c r="G157" s="66">
        <v>0</v>
      </c>
      <c r="H157" s="50">
        <v>240</v>
      </c>
      <c r="I157" s="69">
        <v>0</v>
      </c>
      <c r="J157" s="69">
        <v>0</v>
      </c>
      <c r="K157" s="69">
        <v>213.21</v>
      </c>
      <c r="L157" s="69">
        <v>26.79</v>
      </c>
      <c r="M157" s="70">
        <v>400</v>
      </c>
      <c r="N157" s="70"/>
      <c r="O157" s="70"/>
      <c r="P157" s="70"/>
      <c r="Q157" s="70">
        <v>400</v>
      </c>
      <c r="R157" s="91">
        <v>360</v>
      </c>
      <c r="S157" s="77"/>
      <c r="T157" s="79"/>
      <c r="U157" s="79"/>
      <c r="V157" s="79"/>
      <c r="W157" s="79"/>
      <c r="X157" s="43"/>
      <c r="Y157" s="60"/>
    </row>
    <row r="158" spans="1:25" s="3" customFormat="1" x14ac:dyDescent="0.2">
      <c r="A158" s="23" t="s">
        <v>236</v>
      </c>
      <c r="B158" s="23"/>
      <c r="C158" s="44" t="s">
        <v>102</v>
      </c>
      <c r="D158" s="66"/>
      <c r="E158" s="66"/>
      <c r="F158" s="66"/>
      <c r="G158" s="66"/>
      <c r="H158" s="51" t="s">
        <v>102</v>
      </c>
      <c r="I158" s="69"/>
      <c r="J158" s="69"/>
      <c r="K158" s="69"/>
      <c r="L158" s="69"/>
      <c r="M158" s="71" t="s">
        <v>102</v>
      </c>
      <c r="N158" s="71"/>
      <c r="O158" s="71"/>
      <c r="P158" s="71"/>
      <c r="Q158" s="71"/>
      <c r="R158" s="92">
        <v>0</v>
      </c>
      <c r="S158" s="77">
        <v>600</v>
      </c>
      <c r="T158" s="79" t="s">
        <v>277</v>
      </c>
      <c r="U158" s="79" t="s">
        <v>277</v>
      </c>
      <c r="V158" s="79" t="s">
        <v>277</v>
      </c>
      <c r="W158" s="79" t="s">
        <v>277</v>
      </c>
      <c r="X158" s="43" t="s">
        <v>277</v>
      </c>
      <c r="Y158" s="60">
        <v>300</v>
      </c>
    </row>
    <row r="159" spans="1:25" s="3" customFormat="1" x14ac:dyDescent="0.2">
      <c r="A159" s="23" t="s">
        <v>192</v>
      </c>
      <c r="B159" s="23"/>
      <c r="C159" s="44" t="s">
        <v>102</v>
      </c>
      <c r="D159" s="66"/>
      <c r="E159" s="66"/>
      <c r="F159" s="66"/>
      <c r="G159" s="66"/>
      <c r="H159" s="51" t="s">
        <v>102</v>
      </c>
      <c r="I159" s="69"/>
      <c r="J159" s="69"/>
      <c r="K159" s="69"/>
      <c r="L159" s="69"/>
      <c r="M159" s="70">
        <v>500</v>
      </c>
      <c r="N159" s="70"/>
      <c r="O159" s="70"/>
      <c r="P159" s="70"/>
      <c r="Q159" s="70">
        <v>500</v>
      </c>
      <c r="R159" s="91">
        <v>0</v>
      </c>
      <c r="S159" s="77"/>
      <c r="T159" s="79"/>
      <c r="U159" s="79"/>
      <c r="V159" s="79"/>
      <c r="W159" s="79"/>
      <c r="X159" s="43"/>
      <c r="Y159" s="60"/>
    </row>
    <row r="160" spans="1:25" s="3" customFormat="1" x14ac:dyDescent="0.2">
      <c r="A160" s="11" t="s">
        <v>107</v>
      </c>
      <c r="B160" s="25"/>
      <c r="C160" s="42">
        <v>1300</v>
      </c>
      <c r="D160" s="66">
        <v>325</v>
      </c>
      <c r="E160" s="66"/>
      <c r="F160" s="66">
        <v>1577.6</v>
      </c>
      <c r="G160" s="66">
        <v>47.4</v>
      </c>
      <c r="H160" s="50">
        <v>1690</v>
      </c>
      <c r="I160" s="69">
        <v>0</v>
      </c>
      <c r="J160" s="69">
        <v>0</v>
      </c>
      <c r="K160" s="69">
        <v>1690</v>
      </c>
      <c r="L160" s="69">
        <v>0</v>
      </c>
      <c r="M160" s="70">
        <v>2000</v>
      </c>
      <c r="N160" s="70">
        <v>500</v>
      </c>
      <c r="O160" s="70"/>
      <c r="P160" s="70">
        <v>2500</v>
      </c>
      <c r="Q160" s="70"/>
      <c r="R160" s="91">
        <v>2500</v>
      </c>
      <c r="S160" s="77">
        <v>4000</v>
      </c>
      <c r="T160" s="79" t="s">
        <v>277</v>
      </c>
      <c r="U160" s="79" t="s">
        <v>277</v>
      </c>
      <c r="V160" s="79" t="s">
        <v>342</v>
      </c>
      <c r="W160" s="79" t="s">
        <v>277</v>
      </c>
      <c r="X160" s="43" t="s">
        <v>277</v>
      </c>
      <c r="Y160" s="60">
        <v>2000</v>
      </c>
    </row>
    <row r="161" spans="1:26" s="3" customFormat="1" ht="63.75" x14ac:dyDescent="0.2">
      <c r="A161" s="12" t="s">
        <v>172</v>
      </c>
      <c r="B161" s="23"/>
      <c r="C161" s="42">
        <v>500</v>
      </c>
      <c r="D161" s="66"/>
      <c r="E161" s="66"/>
      <c r="F161" s="66">
        <v>500</v>
      </c>
      <c r="G161" s="66">
        <v>0</v>
      </c>
      <c r="H161" s="50">
        <v>240</v>
      </c>
      <c r="I161" s="69">
        <v>0</v>
      </c>
      <c r="J161" s="69">
        <v>0</v>
      </c>
      <c r="K161" s="69">
        <v>235.8</v>
      </c>
      <c r="L161" s="69">
        <v>4.2</v>
      </c>
      <c r="M161" s="70">
        <v>500</v>
      </c>
      <c r="N161" s="70"/>
      <c r="O161" s="70"/>
      <c r="P161" s="70">
        <v>460.92</v>
      </c>
      <c r="Q161" s="70">
        <v>39.18</v>
      </c>
      <c r="R161" s="91">
        <v>100</v>
      </c>
      <c r="S161" s="77">
        <v>480</v>
      </c>
      <c r="T161" s="79" t="s">
        <v>277</v>
      </c>
      <c r="U161" s="100" t="s">
        <v>270</v>
      </c>
      <c r="V161" s="201" t="s">
        <v>277</v>
      </c>
      <c r="W161" s="79" t="s">
        <v>277</v>
      </c>
      <c r="X161" s="43" t="s">
        <v>277</v>
      </c>
      <c r="Y161" s="60">
        <v>150</v>
      </c>
    </row>
    <row r="162" spans="1:26" s="3" customFormat="1" ht="51" x14ac:dyDescent="0.2">
      <c r="A162" s="12" t="s">
        <v>57</v>
      </c>
      <c r="B162" s="23"/>
      <c r="C162" s="42">
        <v>2500</v>
      </c>
      <c r="D162" s="66"/>
      <c r="E162" s="66"/>
      <c r="F162" s="66">
        <v>1878.5</v>
      </c>
      <c r="G162" s="66">
        <v>621.5</v>
      </c>
      <c r="H162" s="50">
        <v>2000</v>
      </c>
      <c r="I162" s="69">
        <v>0</v>
      </c>
      <c r="J162" s="69">
        <v>0</v>
      </c>
      <c r="K162" s="69">
        <v>2000</v>
      </c>
      <c r="L162" s="69">
        <v>0</v>
      </c>
      <c r="M162" s="70">
        <v>1600</v>
      </c>
      <c r="N162" s="70"/>
      <c r="O162" s="70"/>
      <c r="P162" s="70">
        <v>1066.72</v>
      </c>
      <c r="Q162" s="70">
        <v>0</v>
      </c>
      <c r="R162" s="91">
        <v>700</v>
      </c>
      <c r="S162" s="77">
        <v>2500</v>
      </c>
      <c r="T162" s="100" t="s">
        <v>277</v>
      </c>
      <c r="U162" s="79" t="s">
        <v>277</v>
      </c>
      <c r="V162" s="79" t="s">
        <v>277</v>
      </c>
      <c r="W162" s="79" t="s">
        <v>277</v>
      </c>
      <c r="X162" s="43" t="s">
        <v>277</v>
      </c>
      <c r="Y162" s="60">
        <v>1000</v>
      </c>
    </row>
    <row r="163" spans="1:26" s="3" customFormat="1" ht="25.5" x14ac:dyDescent="0.2">
      <c r="A163" s="11" t="s">
        <v>108</v>
      </c>
      <c r="B163" s="25"/>
      <c r="C163" s="42">
        <v>250</v>
      </c>
      <c r="D163" s="66"/>
      <c r="E163" s="66">
        <v>83.33</v>
      </c>
      <c r="F163" s="66">
        <v>150.88999999999999</v>
      </c>
      <c r="G163" s="66">
        <v>15.79</v>
      </c>
      <c r="H163" s="50">
        <v>144</v>
      </c>
      <c r="I163" s="69">
        <v>0</v>
      </c>
      <c r="J163" s="69">
        <v>0</v>
      </c>
      <c r="K163" s="69">
        <v>0</v>
      </c>
      <c r="L163" s="69">
        <v>144</v>
      </c>
      <c r="M163" s="70">
        <v>192</v>
      </c>
      <c r="N163" s="70">
        <v>48</v>
      </c>
      <c r="O163" s="70">
        <v>128.01</v>
      </c>
      <c r="P163" s="70">
        <v>111.99</v>
      </c>
      <c r="Q163" s="70">
        <v>0</v>
      </c>
      <c r="R163" s="91">
        <v>250</v>
      </c>
      <c r="S163" s="77">
        <v>1000</v>
      </c>
      <c r="T163" s="79" t="s">
        <v>277</v>
      </c>
      <c r="U163" s="79" t="s">
        <v>277</v>
      </c>
      <c r="V163" s="79" t="s">
        <v>340</v>
      </c>
      <c r="W163" s="79" t="s">
        <v>277</v>
      </c>
      <c r="X163" s="43" t="s">
        <v>277</v>
      </c>
      <c r="Y163" s="60">
        <v>120</v>
      </c>
    </row>
    <row r="164" spans="1:26" s="3" customFormat="1" ht="25.5" x14ac:dyDescent="0.2">
      <c r="A164" s="12" t="s">
        <v>58</v>
      </c>
      <c r="B164" s="23"/>
      <c r="C164" s="42">
        <v>3000</v>
      </c>
      <c r="D164" s="66">
        <v>750</v>
      </c>
      <c r="E164" s="66"/>
      <c r="F164" s="66">
        <v>3750</v>
      </c>
      <c r="G164" s="66">
        <v>0</v>
      </c>
      <c r="H164" s="50">
        <v>2250</v>
      </c>
      <c r="I164" s="69">
        <v>0</v>
      </c>
      <c r="J164" s="69">
        <v>0</v>
      </c>
      <c r="K164" s="69">
        <v>18.75</v>
      </c>
      <c r="L164" s="69">
        <v>2231.25</v>
      </c>
      <c r="M164" s="70">
        <v>1755</v>
      </c>
      <c r="N164" s="70"/>
      <c r="O164" s="70"/>
      <c r="P164" s="70">
        <v>1755</v>
      </c>
      <c r="Q164" s="70">
        <v>0</v>
      </c>
      <c r="R164" s="91">
        <v>1000</v>
      </c>
      <c r="S164" s="77">
        <v>5000</v>
      </c>
      <c r="T164" s="79" t="s">
        <v>277</v>
      </c>
      <c r="U164" s="79" t="s">
        <v>277</v>
      </c>
      <c r="V164" s="79" t="s">
        <v>340</v>
      </c>
      <c r="W164" s="79" t="s">
        <v>277</v>
      </c>
      <c r="X164" s="43" t="s">
        <v>277</v>
      </c>
      <c r="Y164" s="60">
        <v>1404</v>
      </c>
    </row>
    <row r="165" spans="1:26" s="3" customFormat="1" ht="25.5" x14ac:dyDescent="0.2">
      <c r="A165" s="90" t="s">
        <v>59</v>
      </c>
      <c r="B165" s="23"/>
      <c r="C165" s="42">
        <v>9000</v>
      </c>
      <c r="D165" s="66">
        <v>2250</v>
      </c>
      <c r="E165" s="66"/>
      <c r="F165" s="66">
        <v>11250</v>
      </c>
      <c r="G165" s="66">
        <v>0</v>
      </c>
      <c r="H165" s="50">
        <v>7875</v>
      </c>
      <c r="I165" s="69">
        <v>1968.75</v>
      </c>
      <c r="J165" s="69">
        <v>0</v>
      </c>
      <c r="K165" s="69">
        <v>9843.75</v>
      </c>
      <c r="L165" s="69">
        <v>0</v>
      </c>
      <c r="M165" s="70">
        <v>13000</v>
      </c>
      <c r="N165" s="70">
        <v>1500</v>
      </c>
      <c r="O165" s="70"/>
      <c r="P165" s="70">
        <v>14500</v>
      </c>
      <c r="Q165" s="70">
        <v>0</v>
      </c>
      <c r="R165" s="91">
        <v>15000</v>
      </c>
      <c r="S165" s="77">
        <v>19500</v>
      </c>
      <c r="T165" s="100" t="s">
        <v>270</v>
      </c>
      <c r="U165" s="100" t="s">
        <v>270</v>
      </c>
      <c r="V165" s="201" t="s">
        <v>277</v>
      </c>
      <c r="W165" s="79" t="s">
        <v>277</v>
      </c>
      <c r="X165" s="43" t="s">
        <v>277</v>
      </c>
      <c r="Y165" s="60">
        <v>15000</v>
      </c>
    </row>
    <row r="166" spans="1:26" s="3" customFormat="1" ht="25.5" x14ac:dyDescent="0.2">
      <c r="A166" s="25" t="s">
        <v>129</v>
      </c>
      <c r="B166" s="23"/>
      <c r="C166" s="42">
        <v>500</v>
      </c>
      <c r="D166" s="66"/>
      <c r="E166" s="66"/>
      <c r="F166" s="66">
        <v>500</v>
      </c>
      <c r="G166" s="66">
        <v>0</v>
      </c>
      <c r="H166" s="50">
        <v>1500</v>
      </c>
      <c r="I166" s="69">
        <v>375</v>
      </c>
      <c r="J166" s="69">
        <v>0</v>
      </c>
      <c r="K166" s="69">
        <v>1875</v>
      </c>
      <c r="L166" s="69">
        <v>0</v>
      </c>
      <c r="M166" s="70">
        <v>3000</v>
      </c>
      <c r="N166" s="70">
        <v>400</v>
      </c>
      <c r="O166" s="70"/>
      <c r="P166" s="70">
        <v>3400</v>
      </c>
      <c r="Q166" s="70">
        <v>0</v>
      </c>
      <c r="R166" s="91">
        <v>3000</v>
      </c>
      <c r="S166" s="77">
        <v>5000</v>
      </c>
      <c r="T166" s="100" t="s">
        <v>270</v>
      </c>
      <c r="U166" s="79" t="s">
        <v>270</v>
      </c>
      <c r="V166" s="79" t="s">
        <v>277</v>
      </c>
      <c r="W166" s="79" t="s">
        <v>277</v>
      </c>
      <c r="X166" s="43" t="s">
        <v>277</v>
      </c>
      <c r="Y166" s="60">
        <v>1500</v>
      </c>
    </row>
    <row r="167" spans="1:26" s="3" customFormat="1" ht="25.5" x14ac:dyDescent="0.2">
      <c r="A167" s="23" t="s">
        <v>219</v>
      </c>
      <c r="B167" s="23"/>
      <c r="C167" s="44" t="s">
        <v>102</v>
      </c>
      <c r="D167" s="66"/>
      <c r="E167" s="66"/>
      <c r="F167" s="66"/>
      <c r="G167" s="66"/>
      <c r="H167" s="51" t="s">
        <v>102</v>
      </c>
      <c r="I167" s="69"/>
      <c r="J167" s="69"/>
      <c r="K167" s="69"/>
      <c r="L167" s="69"/>
      <c r="M167" s="71" t="s">
        <v>102</v>
      </c>
      <c r="N167" s="71"/>
      <c r="O167" s="71"/>
      <c r="P167" s="71"/>
      <c r="Q167" s="71"/>
      <c r="R167" s="92">
        <v>300</v>
      </c>
      <c r="S167" s="77">
        <v>1000</v>
      </c>
      <c r="T167" s="79" t="s">
        <v>270</v>
      </c>
      <c r="U167" s="100" t="s">
        <v>270</v>
      </c>
      <c r="V167" s="201" t="s">
        <v>277</v>
      </c>
      <c r="W167" s="79" t="s">
        <v>277</v>
      </c>
      <c r="X167" s="43" t="s">
        <v>277</v>
      </c>
      <c r="Y167" s="60">
        <v>500</v>
      </c>
    </row>
    <row r="168" spans="1:26" s="3" customFormat="1" ht="25.5" x14ac:dyDescent="0.2">
      <c r="A168" s="23" t="s">
        <v>60</v>
      </c>
      <c r="B168" s="23"/>
      <c r="C168" s="42">
        <v>6300</v>
      </c>
      <c r="D168" s="66">
        <v>425</v>
      </c>
      <c r="E168" s="66"/>
      <c r="F168" s="66">
        <v>6725</v>
      </c>
      <c r="G168" s="66">
        <v>0</v>
      </c>
      <c r="H168" s="50">
        <v>6600</v>
      </c>
      <c r="I168" s="69">
        <v>0</v>
      </c>
      <c r="J168" s="69">
        <v>0</v>
      </c>
      <c r="K168" s="69">
        <v>6600</v>
      </c>
      <c r="L168" s="69">
        <v>0</v>
      </c>
      <c r="M168" s="70">
        <v>7000</v>
      </c>
      <c r="N168" s="70"/>
      <c r="O168" s="70"/>
      <c r="P168" s="70">
        <v>6951.67</v>
      </c>
      <c r="Q168" s="70">
        <v>48.33</v>
      </c>
      <c r="R168" s="91">
        <v>7000</v>
      </c>
      <c r="S168" s="77">
        <v>7500</v>
      </c>
      <c r="T168" s="100" t="s">
        <v>270</v>
      </c>
      <c r="U168" s="100" t="s">
        <v>270</v>
      </c>
      <c r="V168" s="201" t="s">
        <v>277</v>
      </c>
      <c r="W168" s="79" t="s">
        <v>277</v>
      </c>
      <c r="X168" s="43" t="s">
        <v>277</v>
      </c>
      <c r="Y168" s="60">
        <v>7500</v>
      </c>
    </row>
    <row r="169" spans="1:26" s="3" customFormat="1" ht="25.5" x14ac:dyDescent="0.2">
      <c r="A169" s="23" t="s">
        <v>215</v>
      </c>
      <c r="B169" s="23"/>
      <c r="C169" s="42">
        <v>300</v>
      </c>
      <c r="D169" s="66">
        <v>0</v>
      </c>
      <c r="E169" s="66">
        <v>0</v>
      </c>
      <c r="F169" s="66">
        <v>300</v>
      </c>
      <c r="G169" s="66">
        <v>0</v>
      </c>
      <c r="H169" s="50">
        <v>200</v>
      </c>
      <c r="I169" s="69">
        <v>0</v>
      </c>
      <c r="J169" s="69">
        <v>0</v>
      </c>
      <c r="K169" s="69">
        <v>200</v>
      </c>
      <c r="L169" s="69">
        <v>0</v>
      </c>
      <c r="M169" s="71" t="s">
        <v>102</v>
      </c>
      <c r="N169" s="71"/>
      <c r="O169" s="71"/>
      <c r="P169" s="71"/>
      <c r="Q169" s="71"/>
      <c r="R169" s="92">
        <v>0</v>
      </c>
      <c r="S169" s="77"/>
      <c r="T169" s="79"/>
      <c r="U169" s="79"/>
      <c r="V169" s="79"/>
      <c r="W169" s="79"/>
      <c r="X169" s="43"/>
      <c r="Y169" s="60"/>
    </row>
    <row r="170" spans="1:26" s="3" customFormat="1" x14ac:dyDescent="0.2">
      <c r="A170" s="25" t="s">
        <v>194</v>
      </c>
      <c r="B170" s="25"/>
      <c r="C170" s="42">
        <v>300</v>
      </c>
      <c r="D170" s="66"/>
      <c r="E170" s="66"/>
      <c r="F170" s="66">
        <v>0</v>
      </c>
      <c r="G170" s="66">
        <v>300</v>
      </c>
      <c r="H170" s="51" t="s">
        <v>102</v>
      </c>
      <c r="I170" s="69"/>
      <c r="J170" s="69"/>
      <c r="K170" s="69"/>
      <c r="L170" s="69"/>
      <c r="M170" s="70">
        <v>50</v>
      </c>
      <c r="N170" s="70"/>
      <c r="O170" s="70">
        <v>50</v>
      </c>
      <c r="P170" s="70"/>
      <c r="Q170" s="70">
        <v>0</v>
      </c>
      <c r="R170" s="91">
        <v>0</v>
      </c>
      <c r="S170" s="77"/>
      <c r="T170" s="79"/>
      <c r="U170" s="79" t="s">
        <v>270</v>
      </c>
      <c r="V170" s="79"/>
      <c r="W170" s="79"/>
      <c r="X170" s="43"/>
      <c r="Y170" s="60"/>
    </row>
    <row r="171" spans="1:26" s="3" customFormat="1" ht="25.5" x14ac:dyDescent="0.2">
      <c r="A171" s="12" t="s">
        <v>61</v>
      </c>
      <c r="B171" s="23"/>
      <c r="C171" s="42">
        <v>3000</v>
      </c>
      <c r="D171" s="66">
        <v>750</v>
      </c>
      <c r="E171" s="66"/>
      <c r="F171" s="66">
        <v>3750</v>
      </c>
      <c r="G171" s="66">
        <v>0</v>
      </c>
      <c r="H171" s="50">
        <v>3900</v>
      </c>
      <c r="I171" s="69">
        <v>0</v>
      </c>
      <c r="J171" s="69">
        <v>0</v>
      </c>
      <c r="K171" s="69">
        <v>3900</v>
      </c>
      <c r="L171" s="69">
        <v>0</v>
      </c>
      <c r="M171" s="70">
        <v>5000</v>
      </c>
      <c r="N171" s="70">
        <v>100.56</v>
      </c>
      <c r="O171" s="70"/>
      <c r="P171" s="70">
        <v>5100.5600000000004</v>
      </c>
      <c r="Q171" s="70">
        <v>0</v>
      </c>
      <c r="R171" s="91">
        <v>5000</v>
      </c>
      <c r="S171" s="77">
        <v>6767.24</v>
      </c>
      <c r="T171" s="100" t="s">
        <v>270</v>
      </c>
      <c r="U171" s="100" t="s">
        <v>270</v>
      </c>
      <c r="V171" s="100" t="s">
        <v>277</v>
      </c>
      <c r="W171" s="79" t="s">
        <v>277</v>
      </c>
      <c r="X171" s="43" t="s">
        <v>277</v>
      </c>
      <c r="Y171" s="60">
        <v>6000</v>
      </c>
    </row>
    <row r="172" spans="1:26" s="3" customFormat="1" ht="25.5" x14ac:dyDescent="0.2">
      <c r="A172" s="25" t="s">
        <v>313</v>
      </c>
      <c r="B172" s="23"/>
      <c r="C172" s="42">
        <v>1300</v>
      </c>
      <c r="D172" s="66">
        <v>325</v>
      </c>
      <c r="E172" s="66"/>
      <c r="F172" s="66">
        <v>1625</v>
      </c>
      <c r="G172" s="66">
        <v>0</v>
      </c>
      <c r="H172" s="50">
        <v>472</v>
      </c>
      <c r="I172" s="69">
        <v>0</v>
      </c>
      <c r="J172" s="69">
        <v>0</v>
      </c>
      <c r="K172" s="69">
        <v>390.33</v>
      </c>
      <c r="L172" s="69">
        <v>81.67</v>
      </c>
      <c r="M172" s="70">
        <v>680</v>
      </c>
      <c r="N172" s="70"/>
      <c r="O172" s="70"/>
      <c r="P172" s="70">
        <v>680</v>
      </c>
      <c r="Q172" s="70">
        <v>0</v>
      </c>
      <c r="R172" s="91">
        <v>680</v>
      </c>
      <c r="S172" s="77">
        <v>2000</v>
      </c>
      <c r="T172" s="79" t="s">
        <v>277</v>
      </c>
      <c r="U172" s="79" t="s">
        <v>277</v>
      </c>
      <c r="V172" s="79" t="s">
        <v>277</v>
      </c>
      <c r="W172" s="79" t="s">
        <v>277</v>
      </c>
      <c r="X172" s="43" t="s">
        <v>277</v>
      </c>
      <c r="Y172" s="60">
        <v>800</v>
      </c>
    </row>
    <row r="173" spans="1:26" s="3" customFormat="1" x14ac:dyDescent="0.2">
      <c r="A173" s="12" t="s">
        <v>62</v>
      </c>
      <c r="B173" s="23"/>
      <c r="C173" s="42">
        <v>11000</v>
      </c>
      <c r="D173" s="66"/>
      <c r="E173" s="66"/>
      <c r="F173" s="66">
        <v>11000</v>
      </c>
      <c r="G173" s="66">
        <v>0</v>
      </c>
      <c r="H173" s="50">
        <v>9000</v>
      </c>
      <c r="I173" s="69">
        <v>0</v>
      </c>
      <c r="J173" s="69">
        <v>0</v>
      </c>
      <c r="K173" s="69">
        <v>9000</v>
      </c>
      <c r="L173" s="69">
        <v>0</v>
      </c>
      <c r="M173" s="70">
        <v>9500</v>
      </c>
      <c r="N173" s="70"/>
      <c r="O173" s="70"/>
      <c r="P173" s="70">
        <v>9500</v>
      </c>
      <c r="Q173" s="70">
        <v>0</v>
      </c>
      <c r="R173" s="91">
        <v>9500</v>
      </c>
      <c r="S173" s="77">
        <v>12000</v>
      </c>
      <c r="T173" s="201" t="s">
        <v>270</v>
      </c>
      <c r="U173" s="201" t="s">
        <v>270</v>
      </c>
      <c r="V173" s="201" t="s">
        <v>277</v>
      </c>
      <c r="W173" s="79" t="s">
        <v>277</v>
      </c>
      <c r="X173" s="43" t="s">
        <v>277</v>
      </c>
      <c r="Y173" s="60">
        <v>11000</v>
      </c>
    </row>
    <row r="174" spans="1:26" s="3" customFormat="1" ht="25.5" x14ac:dyDescent="0.2">
      <c r="A174" s="105" t="s">
        <v>63</v>
      </c>
      <c r="B174" s="105"/>
      <c r="C174" s="106">
        <v>1000</v>
      </c>
      <c r="D174" s="106"/>
      <c r="E174" s="106"/>
      <c r="F174" s="106">
        <v>263</v>
      </c>
      <c r="G174" s="106">
        <v>737</v>
      </c>
      <c r="H174" s="107">
        <v>400</v>
      </c>
      <c r="I174" s="108">
        <v>0</v>
      </c>
      <c r="J174" s="108">
        <v>0</v>
      </c>
      <c r="K174" s="108">
        <v>400</v>
      </c>
      <c r="L174" s="108">
        <v>0</v>
      </c>
      <c r="M174" s="74" t="s">
        <v>102</v>
      </c>
      <c r="N174" s="74"/>
      <c r="O174" s="74"/>
      <c r="P174" s="74"/>
      <c r="Q174" s="74"/>
      <c r="R174" s="93">
        <v>200</v>
      </c>
      <c r="S174" s="87">
        <v>2300</v>
      </c>
      <c r="T174" s="221" t="s">
        <v>270</v>
      </c>
      <c r="U174" s="102" t="s">
        <v>277</v>
      </c>
      <c r="V174" s="202" t="s">
        <v>277</v>
      </c>
      <c r="W174" s="102" t="s">
        <v>277</v>
      </c>
      <c r="X174" s="88" t="s">
        <v>277</v>
      </c>
      <c r="Y174" s="89">
        <v>200</v>
      </c>
    </row>
    <row r="175" spans="1:26" s="132" customFormat="1" ht="25.5" x14ac:dyDescent="0.2">
      <c r="A175" s="122" t="s">
        <v>300</v>
      </c>
      <c r="B175" s="123"/>
      <c r="C175" s="124" t="s">
        <v>102</v>
      </c>
      <c r="D175" s="124"/>
      <c r="E175" s="124"/>
      <c r="F175" s="124"/>
      <c r="G175" s="124"/>
      <c r="H175" s="125" t="s">
        <v>102</v>
      </c>
      <c r="I175" s="126"/>
      <c r="J175" s="126"/>
      <c r="K175" s="126"/>
      <c r="L175" s="126"/>
      <c r="M175" s="127" t="s">
        <v>102</v>
      </c>
      <c r="N175" s="127"/>
      <c r="O175" s="127"/>
      <c r="P175" s="127"/>
      <c r="Q175" s="127"/>
      <c r="R175" s="206" t="s">
        <v>102</v>
      </c>
      <c r="S175" s="128">
        <v>300</v>
      </c>
      <c r="T175" s="203" t="s">
        <v>277</v>
      </c>
      <c r="U175" s="222" t="s">
        <v>277</v>
      </c>
      <c r="V175" s="203" t="s">
        <v>342</v>
      </c>
      <c r="W175" s="129" t="s">
        <v>277</v>
      </c>
      <c r="X175" s="130" t="s">
        <v>277</v>
      </c>
      <c r="Y175" s="131">
        <v>240</v>
      </c>
      <c r="Z175" s="3"/>
    </row>
    <row r="176" spans="1:26" s="121" customFormat="1" ht="25.5" x14ac:dyDescent="0.2">
      <c r="A176" s="114" t="s">
        <v>298</v>
      </c>
      <c r="B176" s="115"/>
      <c r="C176" s="116">
        <v>1000</v>
      </c>
      <c r="D176" s="116"/>
      <c r="E176" s="116"/>
      <c r="F176" s="116">
        <v>500</v>
      </c>
      <c r="G176" s="116">
        <v>500</v>
      </c>
      <c r="H176" s="117">
        <v>800</v>
      </c>
      <c r="I176" s="118">
        <v>0</v>
      </c>
      <c r="J176" s="118">
        <v>0</v>
      </c>
      <c r="K176" s="118">
        <v>447.12</v>
      </c>
      <c r="L176" s="118">
        <v>352.88</v>
      </c>
      <c r="M176" s="119" t="s">
        <v>102</v>
      </c>
      <c r="N176" s="119"/>
      <c r="O176" s="119"/>
      <c r="P176" s="119"/>
      <c r="Q176" s="119"/>
      <c r="R176" s="120"/>
      <c r="S176" s="284"/>
      <c r="T176" s="286"/>
      <c r="U176" s="286"/>
      <c r="V176" s="186"/>
      <c r="W176" s="286"/>
      <c r="X176" s="258"/>
      <c r="Y176" s="260"/>
      <c r="Z176" s="3"/>
    </row>
    <row r="177" spans="1:26" s="73" customFormat="1" ht="25.5" x14ac:dyDescent="0.2">
      <c r="A177" s="109" t="s">
        <v>56</v>
      </c>
      <c r="B177" s="110"/>
      <c r="C177" s="111">
        <v>500</v>
      </c>
      <c r="D177" s="111"/>
      <c r="E177" s="111"/>
      <c r="F177" s="111">
        <v>500</v>
      </c>
      <c r="G177" s="111">
        <v>0</v>
      </c>
      <c r="H177" s="112">
        <v>600</v>
      </c>
      <c r="I177" s="113">
        <v>0</v>
      </c>
      <c r="J177" s="113">
        <v>0</v>
      </c>
      <c r="K177" s="113">
        <v>0</v>
      </c>
      <c r="L177" s="113">
        <v>600</v>
      </c>
      <c r="M177" s="75" t="s">
        <v>102</v>
      </c>
      <c r="N177" s="75"/>
      <c r="O177" s="75"/>
      <c r="P177" s="75"/>
      <c r="Q177" s="75"/>
      <c r="R177" s="94">
        <v>500</v>
      </c>
      <c r="S177" s="285"/>
      <c r="T177" s="287"/>
      <c r="U177" s="287"/>
      <c r="V177" s="187"/>
      <c r="W177" s="287"/>
      <c r="X177" s="259"/>
      <c r="Y177" s="261"/>
      <c r="Z177" s="3"/>
    </row>
    <row r="178" spans="1:26" s="3" customFormat="1" x14ac:dyDescent="0.2">
      <c r="A178" s="23" t="s">
        <v>177</v>
      </c>
      <c r="B178" s="23"/>
      <c r="C178" s="44" t="s">
        <v>102</v>
      </c>
      <c r="D178" s="66"/>
      <c r="E178" s="66"/>
      <c r="F178" s="66"/>
      <c r="G178" s="66"/>
      <c r="H178" s="51" t="s">
        <v>102</v>
      </c>
      <c r="I178" s="69"/>
      <c r="J178" s="69"/>
      <c r="K178" s="69"/>
      <c r="L178" s="69"/>
      <c r="M178" s="70">
        <v>500</v>
      </c>
      <c r="N178" s="70"/>
      <c r="O178" s="70"/>
      <c r="P178" s="70"/>
      <c r="Q178" s="70">
        <v>500</v>
      </c>
      <c r="R178" s="91">
        <v>500</v>
      </c>
      <c r="S178" s="77">
        <v>2000</v>
      </c>
      <c r="T178" s="79" t="s">
        <v>277</v>
      </c>
      <c r="U178" s="79" t="s">
        <v>277</v>
      </c>
      <c r="V178" s="79" t="s">
        <v>342</v>
      </c>
      <c r="W178" s="79" t="s">
        <v>277</v>
      </c>
      <c r="X178" s="235" t="s">
        <v>339</v>
      </c>
      <c r="Y178" s="60">
        <v>0</v>
      </c>
    </row>
    <row r="179" spans="1:26" s="3" customFormat="1" x14ac:dyDescent="0.2">
      <c r="A179" s="23" t="s">
        <v>216</v>
      </c>
      <c r="B179" s="23"/>
      <c r="C179" s="42" t="s">
        <v>102</v>
      </c>
      <c r="D179" s="66"/>
      <c r="E179" s="66"/>
      <c r="F179" s="66"/>
      <c r="G179" s="66"/>
      <c r="H179" s="50">
        <v>56</v>
      </c>
      <c r="I179" s="69">
        <v>0</v>
      </c>
      <c r="J179" s="69">
        <v>0</v>
      </c>
      <c r="K179" s="69">
        <v>0</v>
      </c>
      <c r="L179" s="69">
        <v>56</v>
      </c>
      <c r="M179" s="71" t="s">
        <v>102</v>
      </c>
      <c r="N179" s="71"/>
      <c r="O179" s="71"/>
      <c r="P179" s="71"/>
      <c r="Q179" s="71"/>
      <c r="R179" s="92">
        <v>150</v>
      </c>
      <c r="S179" s="77"/>
      <c r="T179" s="79"/>
      <c r="U179" s="79"/>
      <c r="V179" s="79"/>
      <c r="W179" s="79"/>
      <c r="X179" s="43"/>
      <c r="Y179" s="60"/>
    </row>
    <row r="180" spans="1:26" s="3" customFormat="1" x14ac:dyDescent="0.2">
      <c r="A180" s="11" t="s">
        <v>64</v>
      </c>
      <c r="B180" s="25"/>
      <c r="C180" s="42">
        <v>4700</v>
      </c>
      <c r="D180" s="66"/>
      <c r="E180" s="66"/>
      <c r="F180" s="66">
        <v>4699.6899999999996</v>
      </c>
      <c r="G180" s="66">
        <v>0.31</v>
      </c>
      <c r="H180" s="50">
        <v>2800</v>
      </c>
      <c r="I180" s="69">
        <v>0</v>
      </c>
      <c r="J180" s="69">
        <v>0</v>
      </c>
      <c r="K180" s="69">
        <v>9.25</v>
      </c>
      <c r="L180" s="69">
        <v>2790.75</v>
      </c>
      <c r="M180" s="70">
        <v>2000</v>
      </c>
      <c r="N180" s="70"/>
      <c r="O180" s="70"/>
      <c r="P180" s="70">
        <v>1290.3</v>
      </c>
      <c r="Q180" s="70">
        <v>709.7</v>
      </c>
      <c r="R180" s="91">
        <v>500</v>
      </c>
      <c r="S180" s="77">
        <v>1250</v>
      </c>
      <c r="T180" s="79" t="s">
        <v>277</v>
      </c>
      <c r="U180" s="79" t="s">
        <v>277</v>
      </c>
      <c r="V180" s="79" t="s">
        <v>342</v>
      </c>
      <c r="W180" s="79" t="s">
        <v>277</v>
      </c>
      <c r="X180" s="43" t="s">
        <v>277</v>
      </c>
      <c r="Y180" s="60">
        <v>400</v>
      </c>
    </row>
    <row r="181" spans="1:26" s="3" customFormat="1" x14ac:dyDescent="0.2">
      <c r="A181" s="23" t="s">
        <v>142</v>
      </c>
      <c r="B181" s="23"/>
      <c r="C181" s="42">
        <v>500</v>
      </c>
      <c r="D181" s="66"/>
      <c r="E181" s="66"/>
      <c r="F181" s="66">
        <v>0</v>
      </c>
      <c r="G181" s="66">
        <v>500</v>
      </c>
      <c r="H181" s="50">
        <v>120</v>
      </c>
      <c r="I181" s="69">
        <v>0</v>
      </c>
      <c r="J181" s="69">
        <v>0</v>
      </c>
      <c r="K181" s="69">
        <v>0</v>
      </c>
      <c r="L181" s="69">
        <v>120</v>
      </c>
      <c r="M181" s="71" t="s">
        <v>102</v>
      </c>
      <c r="N181" s="71"/>
      <c r="O181" s="71"/>
      <c r="P181" s="71"/>
      <c r="Q181" s="71"/>
      <c r="R181" s="92">
        <v>50</v>
      </c>
      <c r="S181" s="77"/>
      <c r="T181" s="79"/>
      <c r="U181" s="79"/>
      <c r="V181" s="79"/>
      <c r="W181" s="79"/>
      <c r="X181" s="43"/>
      <c r="Y181" s="60"/>
    </row>
    <row r="182" spans="1:26" s="3" customFormat="1" x14ac:dyDescent="0.2">
      <c r="A182" s="23" t="s">
        <v>133</v>
      </c>
      <c r="B182" s="23"/>
      <c r="C182" s="42">
        <v>750</v>
      </c>
      <c r="D182" s="66">
        <v>187.5</v>
      </c>
      <c r="E182" s="66"/>
      <c r="F182" s="66">
        <v>937.5</v>
      </c>
      <c r="G182" s="66">
        <v>0</v>
      </c>
      <c r="H182" s="50">
        <v>660</v>
      </c>
      <c r="I182" s="69">
        <v>0</v>
      </c>
      <c r="J182" s="69">
        <v>0</v>
      </c>
      <c r="K182" s="69">
        <v>660</v>
      </c>
      <c r="L182" s="69">
        <v>0</v>
      </c>
      <c r="M182" s="70">
        <v>528</v>
      </c>
      <c r="N182" s="70">
        <v>72</v>
      </c>
      <c r="O182" s="70"/>
      <c r="P182" s="70">
        <v>600</v>
      </c>
      <c r="Q182" s="70">
        <v>0</v>
      </c>
      <c r="R182" s="91">
        <v>620</v>
      </c>
      <c r="S182" s="77">
        <v>650</v>
      </c>
      <c r="T182" s="201" t="s">
        <v>270</v>
      </c>
      <c r="U182" s="201" t="s">
        <v>270</v>
      </c>
      <c r="V182" s="201" t="s">
        <v>277</v>
      </c>
      <c r="W182" s="79" t="s">
        <v>277</v>
      </c>
      <c r="X182" s="43" t="s">
        <v>277</v>
      </c>
      <c r="Y182" s="60">
        <v>650</v>
      </c>
    </row>
    <row r="183" spans="1:26" s="3" customFormat="1" x14ac:dyDescent="0.2">
      <c r="A183" s="23" t="s">
        <v>152</v>
      </c>
      <c r="B183" s="23"/>
      <c r="C183" s="42">
        <v>800</v>
      </c>
      <c r="D183" s="66"/>
      <c r="E183" s="66"/>
      <c r="F183" s="66">
        <v>576.5</v>
      </c>
      <c r="G183" s="66">
        <v>223.5</v>
      </c>
      <c r="H183" s="50">
        <v>1040</v>
      </c>
      <c r="I183" s="69">
        <v>0</v>
      </c>
      <c r="J183" s="69">
        <v>0</v>
      </c>
      <c r="K183" s="69">
        <v>907.75</v>
      </c>
      <c r="L183" s="69">
        <v>132.25</v>
      </c>
      <c r="M183" s="70">
        <v>600</v>
      </c>
      <c r="N183" s="70"/>
      <c r="O183" s="70"/>
      <c r="P183" s="70">
        <v>484.95</v>
      </c>
      <c r="Q183" s="70">
        <v>115.05</v>
      </c>
      <c r="R183" s="91">
        <v>500</v>
      </c>
      <c r="S183" s="77">
        <v>400</v>
      </c>
      <c r="T183" s="201" t="s">
        <v>277</v>
      </c>
      <c r="U183" s="201" t="s">
        <v>277</v>
      </c>
      <c r="V183" s="201" t="s">
        <v>277</v>
      </c>
      <c r="W183" s="79" t="s">
        <v>277</v>
      </c>
      <c r="X183" s="238" t="s">
        <v>277</v>
      </c>
      <c r="Y183" s="60">
        <v>250</v>
      </c>
    </row>
    <row r="184" spans="1:26" s="3" customFormat="1" ht="25.5" x14ac:dyDescent="0.2">
      <c r="A184" s="25" t="s">
        <v>279</v>
      </c>
      <c r="B184" s="23"/>
      <c r="C184" s="66" t="s">
        <v>102</v>
      </c>
      <c r="D184" s="66"/>
      <c r="E184" s="66"/>
      <c r="F184" s="66"/>
      <c r="G184" s="66"/>
      <c r="H184" s="50">
        <v>1000</v>
      </c>
      <c r="I184" s="69"/>
      <c r="J184" s="69"/>
      <c r="K184" s="69"/>
      <c r="L184" s="69"/>
      <c r="M184" s="70">
        <v>1000</v>
      </c>
      <c r="N184" s="70"/>
      <c r="O184" s="70"/>
      <c r="P184" s="70"/>
      <c r="Q184" s="205">
        <v>1000</v>
      </c>
      <c r="R184" s="104" t="s">
        <v>102</v>
      </c>
      <c r="S184" s="77">
        <v>3000</v>
      </c>
      <c r="T184" s="79" t="s">
        <v>277</v>
      </c>
      <c r="U184" s="201" t="s">
        <v>277</v>
      </c>
      <c r="V184" s="201" t="s">
        <v>270</v>
      </c>
      <c r="W184" s="79" t="s">
        <v>277</v>
      </c>
      <c r="X184" s="43" t="s">
        <v>277</v>
      </c>
      <c r="Y184" s="60">
        <v>300</v>
      </c>
    </row>
    <row r="185" spans="1:26" s="3" customFormat="1" x14ac:dyDescent="0.2">
      <c r="A185" s="12" t="s">
        <v>65</v>
      </c>
      <c r="B185" s="23"/>
      <c r="C185" s="42">
        <v>550</v>
      </c>
      <c r="D185" s="66"/>
      <c r="E185" s="66"/>
      <c r="F185" s="66">
        <v>100</v>
      </c>
      <c r="G185" s="66">
        <v>450</v>
      </c>
      <c r="H185" s="50">
        <v>750</v>
      </c>
      <c r="I185" s="69">
        <v>0</v>
      </c>
      <c r="J185" s="69">
        <v>0</v>
      </c>
      <c r="K185" s="69">
        <v>726.81</v>
      </c>
      <c r="L185" s="69">
        <v>23.19</v>
      </c>
      <c r="M185" s="70">
        <v>375</v>
      </c>
      <c r="N185" s="70"/>
      <c r="O185" s="70"/>
      <c r="P185" s="70">
        <v>374.05</v>
      </c>
      <c r="Q185" s="70">
        <v>0.95</v>
      </c>
      <c r="R185" s="91">
        <v>375</v>
      </c>
      <c r="S185" s="77">
        <v>350</v>
      </c>
      <c r="T185" s="79" t="s">
        <v>277</v>
      </c>
      <c r="U185" s="79" t="s">
        <v>277</v>
      </c>
      <c r="V185" s="79"/>
      <c r="W185" s="79"/>
      <c r="X185" s="43" t="s">
        <v>311</v>
      </c>
      <c r="Y185" s="60"/>
    </row>
    <row r="186" spans="1:26" s="3" customFormat="1" ht="25.5" x14ac:dyDescent="0.2">
      <c r="A186" s="12" t="s">
        <v>66</v>
      </c>
      <c r="B186" s="23"/>
      <c r="C186" s="42">
        <v>3000</v>
      </c>
      <c r="D186" s="66">
        <v>150</v>
      </c>
      <c r="E186" s="66"/>
      <c r="F186" s="66">
        <v>3150</v>
      </c>
      <c r="G186" s="66">
        <v>0</v>
      </c>
      <c r="H186" s="50">
        <v>3250</v>
      </c>
      <c r="I186" s="69">
        <v>0</v>
      </c>
      <c r="J186" s="69">
        <v>0</v>
      </c>
      <c r="K186" s="69">
        <v>3250</v>
      </c>
      <c r="L186" s="69">
        <v>0</v>
      </c>
      <c r="M186" s="70">
        <v>3750</v>
      </c>
      <c r="N186" s="70"/>
      <c r="O186" s="70"/>
      <c r="P186" s="70">
        <v>3750</v>
      </c>
      <c r="Q186" s="70">
        <v>0</v>
      </c>
      <c r="R186" s="91">
        <v>4200</v>
      </c>
      <c r="S186" s="77">
        <v>5000</v>
      </c>
      <c r="T186" s="100" t="s">
        <v>270</v>
      </c>
      <c r="U186" s="100" t="s">
        <v>270</v>
      </c>
      <c r="V186" s="201" t="s">
        <v>277</v>
      </c>
      <c r="W186" s="79" t="s">
        <v>277</v>
      </c>
      <c r="X186" s="43" t="s">
        <v>277</v>
      </c>
      <c r="Y186" s="60">
        <v>4600</v>
      </c>
    </row>
    <row r="187" spans="1:26" s="3" customFormat="1" x14ac:dyDescent="0.2">
      <c r="A187" s="12" t="s">
        <v>116</v>
      </c>
      <c r="B187" s="23"/>
      <c r="C187" s="44" t="s">
        <v>102</v>
      </c>
      <c r="D187" s="66">
        <v>500</v>
      </c>
      <c r="E187" s="66"/>
      <c r="F187" s="66">
        <v>500</v>
      </c>
      <c r="G187" s="66">
        <v>0</v>
      </c>
      <c r="H187" s="50">
        <v>100</v>
      </c>
      <c r="I187" s="69">
        <v>0</v>
      </c>
      <c r="J187" s="69">
        <v>0</v>
      </c>
      <c r="K187" s="69">
        <v>100</v>
      </c>
      <c r="L187" s="69">
        <v>0</v>
      </c>
      <c r="M187" s="70">
        <v>120</v>
      </c>
      <c r="N187" s="70"/>
      <c r="O187" s="70"/>
      <c r="P187" s="70"/>
      <c r="Q187" s="70">
        <v>120</v>
      </c>
      <c r="R187" s="91">
        <v>150</v>
      </c>
      <c r="S187" s="77"/>
      <c r="T187" s="79"/>
      <c r="U187" s="79"/>
      <c r="V187" s="79"/>
      <c r="W187" s="79"/>
      <c r="X187" s="43"/>
      <c r="Y187" s="60"/>
    </row>
    <row r="188" spans="1:26" s="3" customFormat="1" x14ac:dyDescent="0.2">
      <c r="A188" s="90" t="s">
        <v>67</v>
      </c>
      <c r="B188" s="23"/>
      <c r="C188" s="42">
        <v>7000</v>
      </c>
      <c r="D188" s="66">
        <v>695.62</v>
      </c>
      <c r="E188" s="66"/>
      <c r="F188" s="66">
        <v>7572.48</v>
      </c>
      <c r="G188" s="66">
        <v>123.14</v>
      </c>
      <c r="H188" s="50">
        <v>9100</v>
      </c>
      <c r="I188" s="69">
        <v>0</v>
      </c>
      <c r="J188" s="69">
        <v>0</v>
      </c>
      <c r="K188" s="69">
        <v>9101.06</v>
      </c>
      <c r="L188" s="69">
        <v>-1.06</v>
      </c>
      <c r="M188" s="70">
        <v>9100</v>
      </c>
      <c r="N188" s="70"/>
      <c r="O188" s="70"/>
      <c r="P188" s="70">
        <v>9100</v>
      </c>
      <c r="Q188" s="70">
        <v>0</v>
      </c>
      <c r="R188" s="91">
        <v>11000</v>
      </c>
      <c r="S188" s="77">
        <v>21000</v>
      </c>
      <c r="T188" s="100" t="s">
        <v>277</v>
      </c>
      <c r="U188" s="100" t="s">
        <v>277</v>
      </c>
      <c r="V188" s="201" t="s">
        <v>277</v>
      </c>
      <c r="W188" s="79" t="s">
        <v>277</v>
      </c>
      <c r="X188" s="43" t="s">
        <v>277</v>
      </c>
      <c r="Y188" s="60">
        <v>12500</v>
      </c>
    </row>
    <row r="189" spans="1:26" s="3" customFormat="1" x14ac:dyDescent="0.2">
      <c r="A189" s="90" t="s">
        <v>114</v>
      </c>
      <c r="B189" s="23"/>
      <c r="C189" s="44" t="s">
        <v>102</v>
      </c>
      <c r="D189" s="66"/>
      <c r="E189" s="66"/>
      <c r="F189" s="66"/>
      <c r="G189" s="66"/>
      <c r="H189" s="50">
        <v>500</v>
      </c>
      <c r="I189" s="69">
        <v>0</v>
      </c>
      <c r="J189" s="69">
        <v>0</v>
      </c>
      <c r="K189" s="69">
        <v>189.92</v>
      </c>
      <c r="L189" s="69">
        <v>310.08</v>
      </c>
      <c r="M189" s="70">
        <v>250</v>
      </c>
      <c r="N189" s="70"/>
      <c r="O189" s="70"/>
      <c r="P189" s="70">
        <v>203.9</v>
      </c>
      <c r="Q189" s="70">
        <v>46.1</v>
      </c>
      <c r="R189" s="91">
        <v>250</v>
      </c>
      <c r="S189" s="77">
        <v>325</v>
      </c>
      <c r="T189" s="201" t="s">
        <v>270</v>
      </c>
      <c r="U189" s="201" t="s">
        <v>270</v>
      </c>
      <c r="V189" s="201" t="s">
        <v>277</v>
      </c>
      <c r="W189" s="79" t="s">
        <v>277</v>
      </c>
      <c r="X189" s="43" t="s">
        <v>277</v>
      </c>
      <c r="Y189" s="60">
        <v>200</v>
      </c>
    </row>
    <row r="190" spans="1:26" s="3" customFormat="1" ht="25.5" x14ac:dyDescent="0.2">
      <c r="A190" s="12" t="s">
        <v>151</v>
      </c>
      <c r="B190" s="23"/>
      <c r="C190" s="42">
        <v>300</v>
      </c>
      <c r="D190" s="66"/>
      <c r="E190" s="66"/>
      <c r="F190" s="66">
        <v>300</v>
      </c>
      <c r="G190" s="66">
        <v>0</v>
      </c>
      <c r="H190" s="50">
        <v>1000</v>
      </c>
      <c r="I190" s="69">
        <v>0</v>
      </c>
      <c r="J190" s="69">
        <v>0</v>
      </c>
      <c r="K190" s="69">
        <v>988.84</v>
      </c>
      <c r="L190" s="69">
        <v>11.16</v>
      </c>
      <c r="M190" s="70">
        <v>1200</v>
      </c>
      <c r="N190" s="70"/>
      <c r="O190" s="70">
        <v>399.96</v>
      </c>
      <c r="P190" s="70">
        <v>800.04</v>
      </c>
      <c r="Q190" s="70">
        <v>0</v>
      </c>
      <c r="R190" s="91">
        <v>1600</v>
      </c>
      <c r="S190" s="77">
        <v>3000</v>
      </c>
      <c r="T190" s="79" t="s">
        <v>270</v>
      </c>
      <c r="U190" s="79" t="s">
        <v>270</v>
      </c>
      <c r="V190" s="79" t="s">
        <v>270</v>
      </c>
      <c r="W190" s="79" t="s">
        <v>277</v>
      </c>
      <c r="X190" s="43" t="s">
        <v>277</v>
      </c>
      <c r="Y190" s="60">
        <v>1800</v>
      </c>
    </row>
    <row r="191" spans="1:26" s="3" customFormat="1" ht="38.25" x14ac:dyDescent="0.2">
      <c r="A191" s="133" t="s">
        <v>171</v>
      </c>
      <c r="B191" s="23"/>
      <c r="C191" s="66">
        <v>750</v>
      </c>
      <c r="D191" s="66"/>
      <c r="E191" s="66"/>
      <c r="F191" s="66">
        <v>726.97</v>
      </c>
      <c r="G191" s="66">
        <v>23.03</v>
      </c>
      <c r="H191" s="50">
        <v>480</v>
      </c>
      <c r="I191" s="69"/>
      <c r="J191" s="69"/>
      <c r="K191" s="69">
        <v>119.7</v>
      </c>
      <c r="L191" s="69">
        <v>360.3</v>
      </c>
      <c r="M191" s="70">
        <v>800</v>
      </c>
      <c r="N191" s="70"/>
      <c r="O191" s="70"/>
      <c r="P191" s="70">
        <v>799.84</v>
      </c>
      <c r="Q191" s="70">
        <v>0.16</v>
      </c>
      <c r="R191" s="91">
        <v>450</v>
      </c>
      <c r="S191" s="77">
        <v>1150</v>
      </c>
      <c r="T191" s="201" t="s">
        <v>277</v>
      </c>
      <c r="U191" s="201" t="s">
        <v>270</v>
      </c>
      <c r="V191" s="201" t="s">
        <v>277</v>
      </c>
      <c r="W191" s="79" t="s">
        <v>277</v>
      </c>
      <c r="X191" s="43" t="s">
        <v>277</v>
      </c>
      <c r="Y191" s="60">
        <v>600</v>
      </c>
    </row>
    <row r="192" spans="1:26" s="3" customFormat="1" x14ac:dyDescent="0.2">
      <c r="A192" s="133" t="s">
        <v>301</v>
      </c>
      <c r="B192" s="23"/>
      <c r="C192" s="66" t="s">
        <v>334</v>
      </c>
      <c r="D192" s="66"/>
      <c r="E192" s="66"/>
      <c r="F192" s="66"/>
      <c r="G192" s="66"/>
      <c r="H192" s="50" t="s">
        <v>334</v>
      </c>
      <c r="I192" s="69"/>
      <c r="J192" s="69"/>
      <c r="K192" s="69"/>
      <c r="L192" s="69"/>
      <c r="M192" s="70" t="s">
        <v>334</v>
      </c>
      <c r="N192" s="70"/>
      <c r="O192" s="70"/>
      <c r="P192" s="70"/>
      <c r="Q192" s="70"/>
      <c r="R192" s="104" t="s">
        <v>334</v>
      </c>
      <c r="S192" s="77">
        <v>1000</v>
      </c>
      <c r="T192" s="100" t="s">
        <v>277</v>
      </c>
      <c r="U192" s="100" t="s">
        <v>277</v>
      </c>
      <c r="V192" s="201" t="s">
        <v>277</v>
      </c>
      <c r="W192" s="79" t="s">
        <v>277</v>
      </c>
      <c r="X192" s="43" t="s">
        <v>277</v>
      </c>
      <c r="Y192" s="60">
        <v>200</v>
      </c>
    </row>
    <row r="193" spans="1:28" s="3" customFormat="1" x14ac:dyDescent="0.2">
      <c r="A193" s="23" t="s">
        <v>161</v>
      </c>
      <c r="B193" s="23"/>
      <c r="C193" s="44" t="s">
        <v>102</v>
      </c>
      <c r="D193" s="66"/>
      <c r="E193" s="66"/>
      <c r="F193" s="66"/>
      <c r="G193" s="66"/>
      <c r="H193" s="51" t="s">
        <v>102</v>
      </c>
      <c r="I193" s="69"/>
      <c r="J193" s="69"/>
      <c r="K193" s="69"/>
      <c r="L193" s="69"/>
      <c r="M193" s="70">
        <v>750</v>
      </c>
      <c r="N193" s="70"/>
      <c r="O193" s="70"/>
      <c r="P193" s="70">
        <v>720.6</v>
      </c>
      <c r="Q193" s="70">
        <v>29.4</v>
      </c>
      <c r="R193" s="91">
        <v>900</v>
      </c>
      <c r="S193" s="77"/>
      <c r="T193" s="79"/>
      <c r="U193" s="79"/>
      <c r="V193" s="79"/>
      <c r="W193" s="79"/>
      <c r="X193" s="43"/>
      <c r="Y193" s="60"/>
    </row>
    <row r="194" spans="1:28" s="3" customFormat="1" x14ac:dyDescent="0.2">
      <c r="A194" s="25" t="s">
        <v>309</v>
      </c>
      <c r="B194" s="23"/>
      <c r="C194" s="66">
        <v>5000</v>
      </c>
      <c r="D194" s="66"/>
      <c r="E194" s="66"/>
      <c r="F194" s="66"/>
      <c r="G194" s="66"/>
      <c r="H194" s="51" t="s">
        <v>336</v>
      </c>
      <c r="I194" s="69"/>
      <c r="J194" s="69"/>
      <c r="K194" s="69"/>
      <c r="L194" s="69"/>
      <c r="M194" s="70" t="s">
        <v>335</v>
      </c>
      <c r="N194" s="70"/>
      <c r="O194" s="70"/>
      <c r="P194" s="70"/>
      <c r="Q194" s="70"/>
      <c r="R194" s="92" t="s">
        <v>335</v>
      </c>
      <c r="S194" s="77">
        <v>500</v>
      </c>
      <c r="T194" s="100" t="s">
        <v>277</v>
      </c>
      <c r="U194" s="79" t="s">
        <v>277</v>
      </c>
      <c r="V194" s="79" t="s">
        <v>277</v>
      </c>
      <c r="W194" s="79" t="s">
        <v>277</v>
      </c>
      <c r="X194" s="43" t="s">
        <v>277</v>
      </c>
      <c r="Y194" s="60">
        <v>150</v>
      </c>
    </row>
    <row r="195" spans="1:28" s="3" customFormat="1" x14ac:dyDescent="0.2">
      <c r="A195" s="12" t="s">
        <v>68</v>
      </c>
      <c r="B195" s="23"/>
      <c r="C195" s="42">
        <v>900</v>
      </c>
      <c r="D195" s="66"/>
      <c r="E195" s="66"/>
      <c r="F195" s="66">
        <v>900</v>
      </c>
      <c r="G195" s="66">
        <v>0</v>
      </c>
      <c r="H195" s="50">
        <v>1300</v>
      </c>
      <c r="I195" s="69">
        <v>0</v>
      </c>
      <c r="J195" s="69">
        <v>0</v>
      </c>
      <c r="K195" s="69">
        <v>1300</v>
      </c>
      <c r="L195" s="69">
        <v>0</v>
      </c>
      <c r="M195" s="70">
        <v>1200</v>
      </c>
      <c r="N195" s="70"/>
      <c r="O195" s="70"/>
      <c r="P195" s="70">
        <v>800</v>
      </c>
      <c r="Q195" s="70">
        <v>0</v>
      </c>
      <c r="R195" s="91">
        <v>1000</v>
      </c>
      <c r="S195" s="77">
        <v>1600</v>
      </c>
      <c r="T195" s="100" t="s">
        <v>270</v>
      </c>
      <c r="U195" s="100" t="s">
        <v>270</v>
      </c>
      <c r="V195" s="201" t="s">
        <v>277</v>
      </c>
      <c r="W195" s="79" t="s">
        <v>277</v>
      </c>
      <c r="X195" s="43" t="s">
        <v>277</v>
      </c>
      <c r="Y195" s="60">
        <v>1300</v>
      </c>
    </row>
    <row r="196" spans="1:28" s="3" customFormat="1" x14ac:dyDescent="0.2">
      <c r="A196" s="12" t="s">
        <v>69</v>
      </c>
      <c r="B196" s="23"/>
      <c r="C196" s="42">
        <v>7100</v>
      </c>
      <c r="D196" s="66"/>
      <c r="E196" s="66"/>
      <c r="F196" s="66">
        <v>7100</v>
      </c>
      <c r="G196" s="66">
        <v>0</v>
      </c>
      <c r="H196" s="50">
        <v>9000</v>
      </c>
      <c r="I196" s="69">
        <v>0</v>
      </c>
      <c r="J196" s="69">
        <v>0</v>
      </c>
      <c r="K196" s="69">
        <v>9000</v>
      </c>
      <c r="L196" s="69">
        <v>0</v>
      </c>
      <c r="M196" s="70">
        <v>10000</v>
      </c>
      <c r="N196" s="70"/>
      <c r="O196" s="70"/>
      <c r="P196" s="70">
        <v>9988.27</v>
      </c>
      <c r="Q196" s="70">
        <v>11.73</v>
      </c>
      <c r="R196" s="91">
        <v>11000</v>
      </c>
      <c r="S196" s="77">
        <v>15000</v>
      </c>
      <c r="T196" s="100" t="s">
        <v>270</v>
      </c>
      <c r="U196" s="100" t="s">
        <v>270</v>
      </c>
      <c r="V196" s="201" t="s">
        <v>277</v>
      </c>
      <c r="W196" s="79" t="s">
        <v>277</v>
      </c>
      <c r="X196" s="43" t="s">
        <v>277</v>
      </c>
      <c r="Y196" s="60">
        <v>12500</v>
      </c>
    </row>
    <row r="197" spans="1:28" s="3" customFormat="1" ht="25.5" x14ac:dyDescent="0.2">
      <c r="A197" s="23" t="s">
        <v>237</v>
      </c>
      <c r="B197" s="23"/>
      <c r="C197" s="44" t="s">
        <v>102</v>
      </c>
      <c r="D197" s="66"/>
      <c r="E197" s="66"/>
      <c r="F197" s="66"/>
      <c r="G197" s="66"/>
      <c r="H197" s="51" t="s">
        <v>102</v>
      </c>
      <c r="I197" s="69"/>
      <c r="J197" s="69"/>
      <c r="K197" s="69"/>
      <c r="L197" s="69"/>
      <c r="M197" s="71" t="s">
        <v>102</v>
      </c>
      <c r="N197" s="71"/>
      <c r="O197" s="71"/>
      <c r="P197" s="71"/>
      <c r="Q197" s="71"/>
      <c r="R197" s="92">
        <v>300</v>
      </c>
      <c r="S197" s="77">
        <v>1000</v>
      </c>
      <c r="T197" s="100" t="s">
        <v>277</v>
      </c>
      <c r="U197" s="79" t="s">
        <v>277</v>
      </c>
      <c r="V197" s="79" t="s">
        <v>277</v>
      </c>
      <c r="W197" s="79" t="s">
        <v>277</v>
      </c>
      <c r="X197" s="43" t="s">
        <v>277</v>
      </c>
      <c r="Y197" s="60">
        <v>300</v>
      </c>
    </row>
    <row r="198" spans="1:28" s="3" customFormat="1" ht="25.5" x14ac:dyDescent="0.2">
      <c r="A198" s="12" t="s">
        <v>167</v>
      </c>
      <c r="B198" s="23"/>
      <c r="C198" s="42">
        <v>600</v>
      </c>
      <c r="D198" s="66"/>
      <c r="E198" s="66"/>
      <c r="F198" s="66">
        <v>477.6</v>
      </c>
      <c r="G198" s="66">
        <v>122.4</v>
      </c>
      <c r="H198" s="50">
        <v>100</v>
      </c>
      <c r="I198" s="69">
        <v>0</v>
      </c>
      <c r="J198" s="69">
        <v>100</v>
      </c>
      <c r="K198" s="69">
        <v>0</v>
      </c>
      <c r="L198" s="69">
        <v>0</v>
      </c>
      <c r="M198" s="70">
        <v>100</v>
      </c>
      <c r="N198" s="70"/>
      <c r="O198" s="70"/>
      <c r="P198" s="70">
        <v>90.14</v>
      </c>
      <c r="Q198" s="70">
        <v>9.86</v>
      </c>
      <c r="R198" s="91">
        <v>130</v>
      </c>
      <c r="S198" s="77">
        <v>900</v>
      </c>
      <c r="T198" s="100" t="s">
        <v>277</v>
      </c>
      <c r="U198" s="100" t="s">
        <v>277</v>
      </c>
      <c r="V198" s="201" t="s">
        <v>277</v>
      </c>
      <c r="W198" s="79" t="s">
        <v>277</v>
      </c>
      <c r="X198" s="43" t="s">
        <v>277</v>
      </c>
      <c r="Y198" s="60">
        <v>150</v>
      </c>
    </row>
    <row r="199" spans="1:28" s="3" customFormat="1" x14ac:dyDescent="0.2">
      <c r="A199" s="23" t="s">
        <v>224</v>
      </c>
      <c r="B199" s="23"/>
      <c r="C199" s="44" t="s">
        <v>334</v>
      </c>
      <c r="D199" s="66"/>
      <c r="E199" s="66"/>
      <c r="F199" s="66"/>
      <c r="G199" s="66"/>
      <c r="H199" s="51" t="s">
        <v>334</v>
      </c>
      <c r="I199" s="69"/>
      <c r="J199" s="69"/>
      <c r="K199" s="69"/>
      <c r="L199" s="69"/>
      <c r="M199" s="71" t="s">
        <v>334</v>
      </c>
      <c r="N199" s="71"/>
      <c r="O199" s="71"/>
      <c r="P199" s="71"/>
      <c r="Q199" s="71"/>
      <c r="R199" s="92">
        <v>230</v>
      </c>
      <c r="S199" s="77">
        <v>2000</v>
      </c>
      <c r="T199" s="79" t="s">
        <v>277</v>
      </c>
      <c r="U199" s="79" t="s">
        <v>277</v>
      </c>
      <c r="V199" s="79" t="s">
        <v>277</v>
      </c>
      <c r="W199" s="79" t="s">
        <v>277</v>
      </c>
      <c r="X199" s="43" t="s">
        <v>277</v>
      </c>
      <c r="Y199" s="60">
        <v>220</v>
      </c>
    </row>
    <row r="200" spans="1:28" s="3" customFormat="1" x14ac:dyDescent="0.2">
      <c r="A200" s="12" t="s">
        <v>70</v>
      </c>
      <c r="B200" s="23"/>
      <c r="C200" s="42">
        <v>11000</v>
      </c>
      <c r="D200" s="66">
        <v>2750</v>
      </c>
      <c r="E200" s="66"/>
      <c r="F200" s="66">
        <v>13750</v>
      </c>
      <c r="G200" s="66">
        <v>0</v>
      </c>
      <c r="H200" s="50">
        <v>9000</v>
      </c>
      <c r="I200" s="69">
        <v>0</v>
      </c>
      <c r="J200" s="69">
        <v>0</v>
      </c>
      <c r="K200" s="69">
        <v>8185.88</v>
      </c>
      <c r="L200" s="69">
        <v>814.12</v>
      </c>
      <c r="M200" s="70">
        <v>10000</v>
      </c>
      <c r="N200" s="70"/>
      <c r="O200" s="70"/>
      <c r="P200" s="70">
        <v>7254.39</v>
      </c>
      <c r="Q200" s="70">
        <v>2745.61</v>
      </c>
      <c r="R200" s="91">
        <v>10000</v>
      </c>
      <c r="S200" s="77">
        <v>12000</v>
      </c>
      <c r="T200" s="100" t="s">
        <v>270</v>
      </c>
      <c r="U200" s="79" t="s">
        <v>270</v>
      </c>
      <c r="V200" s="79" t="s">
        <v>277</v>
      </c>
      <c r="W200" s="79" t="s">
        <v>277</v>
      </c>
      <c r="X200" s="43" t="s">
        <v>277</v>
      </c>
      <c r="Y200" s="60">
        <v>6000</v>
      </c>
    </row>
    <row r="201" spans="1:28" s="3" customFormat="1" ht="25.5" x14ac:dyDescent="0.2">
      <c r="A201" s="23" t="s">
        <v>247</v>
      </c>
      <c r="B201" s="23"/>
      <c r="C201" s="44" t="s">
        <v>334</v>
      </c>
      <c r="D201" s="66"/>
      <c r="E201" s="66"/>
      <c r="F201" s="66"/>
      <c r="G201" s="66"/>
      <c r="H201" s="51" t="s">
        <v>334</v>
      </c>
      <c r="I201" s="69"/>
      <c r="J201" s="69"/>
      <c r="K201" s="69"/>
      <c r="L201" s="69"/>
      <c r="M201" s="71" t="s">
        <v>334</v>
      </c>
      <c r="N201" s="71"/>
      <c r="O201" s="71"/>
      <c r="P201" s="71"/>
      <c r="Q201" s="71"/>
      <c r="R201" s="92" t="s">
        <v>334</v>
      </c>
      <c r="S201" s="77">
        <v>2500</v>
      </c>
      <c r="T201" s="100" t="s">
        <v>270</v>
      </c>
      <c r="U201" s="100" t="s">
        <v>270</v>
      </c>
      <c r="V201" s="201" t="s">
        <v>277</v>
      </c>
      <c r="W201" s="79" t="s">
        <v>277</v>
      </c>
      <c r="X201" s="238" t="s">
        <v>277</v>
      </c>
      <c r="Y201" s="60">
        <v>300</v>
      </c>
    </row>
    <row r="202" spans="1:28" s="3" customFormat="1" ht="25.5" x14ac:dyDescent="0.2">
      <c r="A202" s="23" t="s">
        <v>218</v>
      </c>
      <c r="B202" s="23"/>
      <c r="C202" s="44" t="s">
        <v>102</v>
      </c>
      <c r="D202" s="66"/>
      <c r="E202" s="66"/>
      <c r="F202" s="66"/>
      <c r="G202" s="66"/>
      <c r="H202" s="51" t="s">
        <v>102</v>
      </c>
      <c r="I202" s="69"/>
      <c r="J202" s="69"/>
      <c r="K202" s="69"/>
      <c r="L202" s="69"/>
      <c r="M202" s="71" t="s">
        <v>102</v>
      </c>
      <c r="N202" s="71"/>
      <c r="O202" s="71"/>
      <c r="P202" s="71"/>
      <c r="Q202" s="71"/>
      <c r="R202" s="92">
        <v>0</v>
      </c>
      <c r="S202" s="77"/>
      <c r="T202" s="79"/>
      <c r="U202" s="79"/>
      <c r="V202" s="79"/>
      <c r="W202" s="79"/>
      <c r="X202" s="43"/>
      <c r="Y202" s="60"/>
    </row>
    <row r="203" spans="1:28" s="3" customFormat="1" ht="25.5" x14ac:dyDescent="0.2">
      <c r="A203" s="23" t="s">
        <v>185</v>
      </c>
      <c r="B203" s="23"/>
      <c r="C203" s="42">
        <v>150</v>
      </c>
      <c r="D203" s="66"/>
      <c r="E203" s="66"/>
      <c r="F203" s="66">
        <v>0</v>
      </c>
      <c r="G203" s="66">
        <v>150</v>
      </c>
      <c r="H203" s="51" t="s">
        <v>102</v>
      </c>
      <c r="I203" s="69"/>
      <c r="J203" s="69"/>
      <c r="K203" s="69"/>
      <c r="L203" s="69"/>
      <c r="M203" s="70">
        <v>50</v>
      </c>
      <c r="N203" s="70"/>
      <c r="O203" s="70"/>
      <c r="P203" s="70">
        <v>53.88</v>
      </c>
      <c r="Q203" s="70">
        <v>-3.88</v>
      </c>
      <c r="R203" s="91">
        <v>75</v>
      </c>
      <c r="S203" s="77">
        <v>100</v>
      </c>
      <c r="T203" s="79" t="s">
        <v>277</v>
      </c>
      <c r="U203" s="201" t="s">
        <v>277</v>
      </c>
      <c r="V203" s="201" t="s">
        <v>277</v>
      </c>
      <c r="W203" s="79" t="s">
        <v>277</v>
      </c>
      <c r="X203" s="43" t="s">
        <v>277</v>
      </c>
      <c r="Y203" s="60">
        <v>100</v>
      </c>
    </row>
    <row r="204" spans="1:28" s="3" customFormat="1" x14ac:dyDescent="0.2">
      <c r="A204" s="23" t="s">
        <v>71</v>
      </c>
      <c r="B204" s="23"/>
      <c r="C204" s="42">
        <v>200</v>
      </c>
      <c r="D204" s="66"/>
      <c r="E204" s="66"/>
      <c r="F204" s="66">
        <v>200</v>
      </c>
      <c r="G204" s="66">
        <v>0</v>
      </c>
      <c r="H204" s="50">
        <v>414</v>
      </c>
      <c r="I204" s="69">
        <v>0</v>
      </c>
      <c r="J204" s="69">
        <v>0</v>
      </c>
      <c r="K204" s="69">
        <v>250</v>
      </c>
      <c r="L204" s="69">
        <v>164</v>
      </c>
      <c r="M204" s="70">
        <v>420</v>
      </c>
      <c r="N204" s="70"/>
      <c r="O204" s="70"/>
      <c r="P204" s="70"/>
      <c r="Q204" s="70">
        <v>420</v>
      </c>
      <c r="R204" s="91">
        <v>270</v>
      </c>
      <c r="S204" s="77">
        <v>600</v>
      </c>
      <c r="T204" s="100" t="s">
        <v>270</v>
      </c>
      <c r="U204" s="100" t="s">
        <v>270</v>
      </c>
      <c r="V204" s="201" t="s">
        <v>277</v>
      </c>
      <c r="W204" s="79" t="s">
        <v>277</v>
      </c>
      <c r="X204" s="43" t="s">
        <v>277</v>
      </c>
      <c r="Y204" s="60">
        <v>200</v>
      </c>
    </row>
    <row r="205" spans="1:28" s="3" customFormat="1" x14ac:dyDescent="0.2">
      <c r="A205" s="23" t="s">
        <v>72</v>
      </c>
      <c r="B205" s="23"/>
      <c r="C205" s="42">
        <v>750</v>
      </c>
      <c r="D205" s="66"/>
      <c r="E205" s="66"/>
      <c r="F205" s="66">
        <v>750.35</v>
      </c>
      <c r="G205" s="66">
        <v>-0.35</v>
      </c>
      <c r="H205" s="50">
        <v>688</v>
      </c>
      <c r="I205" s="69">
        <v>0</v>
      </c>
      <c r="J205" s="69">
        <v>0</v>
      </c>
      <c r="K205" s="69">
        <v>163.69999999999999</v>
      </c>
      <c r="L205" s="69">
        <v>524.29999999999995</v>
      </c>
      <c r="M205" s="71" t="s">
        <v>102</v>
      </c>
      <c r="N205" s="71"/>
      <c r="O205" s="71"/>
      <c r="P205" s="71"/>
      <c r="Q205" s="71"/>
      <c r="R205" s="92">
        <v>350</v>
      </c>
      <c r="S205" s="77">
        <v>1300</v>
      </c>
      <c r="T205" s="79" t="s">
        <v>277</v>
      </c>
      <c r="U205" s="79" t="s">
        <v>277</v>
      </c>
      <c r="V205" s="79" t="s">
        <v>277</v>
      </c>
      <c r="W205" s="79" t="s">
        <v>277</v>
      </c>
      <c r="X205" s="43" t="s">
        <v>277</v>
      </c>
      <c r="Y205" s="60">
        <v>350</v>
      </c>
    </row>
    <row r="206" spans="1:28" s="3" customFormat="1" ht="25.5" x14ac:dyDescent="0.2">
      <c r="A206" s="25" t="s">
        <v>355</v>
      </c>
      <c r="B206" s="23"/>
      <c r="C206" s="44" t="s">
        <v>102</v>
      </c>
      <c r="D206" s="66"/>
      <c r="E206" s="66"/>
      <c r="F206" s="66"/>
      <c r="G206" s="66"/>
      <c r="H206" s="51" t="s">
        <v>102</v>
      </c>
      <c r="I206" s="69"/>
      <c r="J206" s="69"/>
      <c r="K206" s="69"/>
      <c r="L206" s="69"/>
      <c r="M206" s="70">
        <v>400</v>
      </c>
      <c r="N206" s="70"/>
      <c r="O206" s="70"/>
      <c r="P206" s="70"/>
      <c r="Q206" s="70">
        <v>400</v>
      </c>
      <c r="R206" s="91">
        <v>400</v>
      </c>
      <c r="S206" s="77">
        <v>2631</v>
      </c>
      <c r="T206" s="201" t="s">
        <v>270</v>
      </c>
      <c r="U206" s="201" t="s">
        <v>270</v>
      </c>
      <c r="V206" s="201" t="s">
        <v>277</v>
      </c>
      <c r="W206" s="79" t="s">
        <v>277</v>
      </c>
      <c r="X206" s="43" t="s">
        <v>339</v>
      </c>
      <c r="Y206" s="60">
        <v>300</v>
      </c>
      <c r="AA206" s="255"/>
      <c r="AB206" s="255"/>
    </row>
    <row r="207" spans="1:28" s="3" customFormat="1" x14ac:dyDescent="0.2">
      <c r="A207" s="25" t="s">
        <v>308</v>
      </c>
      <c r="B207" s="23"/>
      <c r="C207" s="66">
        <v>5000</v>
      </c>
      <c r="D207" s="66"/>
      <c r="E207" s="66"/>
      <c r="F207" s="66">
        <v>5000</v>
      </c>
      <c r="G207" s="66">
        <v>0</v>
      </c>
      <c r="H207" s="51">
        <v>5850</v>
      </c>
      <c r="I207" s="69"/>
      <c r="J207" s="69"/>
      <c r="K207" s="69">
        <v>5850</v>
      </c>
      <c r="L207" s="69">
        <v>0</v>
      </c>
      <c r="M207" s="70">
        <v>7750</v>
      </c>
      <c r="N207" s="70"/>
      <c r="O207" s="70"/>
      <c r="P207" s="70">
        <v>7750</v>
      </c>
      <c r="Q207" s="70">
        <v>0</v>
      </c>
      <c r="R207" s="91" t="s">
        <v>335</v>
      </c>
      <c r="S207" s="77">
        <v>22500</v>
      </c>
      <c r="T207" s="201" t="s">
        <v>277</v>
      </c>
      <c r="U207" s="201" t="s">
        <v>270</v>
      </c>
      <c r="V207" s="201" t="s">
        <v>277</v>
      </c>
      <c r="W207" s="79" t="s">
        <v>277</v>
      </c>
      <c r="X207" s="43" t="s">
        <v>277</v>
      </c>
      <c r="Y207" s="60">
        <v>7000</v>
      </c>
    </row>
    <row r="208" spans="1:28" s="3" customFormat="1" x14ac:dyDescent="0.2">
      <c r="A208" s="25" t="s">
        <v>322</v>
      </c>
      <c r="B208" s="23"/>
      <c r="C208" s="44"/>
      <c r="D208" s="66"/>
      <c r="E208" s="66"/>
      <c r="F208" s="66"/>
      <c r="G208" s="66"/>
      <c r="H208" s="51"/>
      <c r="I208" s="69"/>
      <c r="J208" s="69"/>
      <c r="K208" s="69"/>
      <c r="L208" s="69"/>
      <c r="M208" s="70"/>
      <c r="N208" s="70"/>
      <c r="O208" s="70"/>
      <c r="P208" s="70"/>
      <c r="Q208" s="70"/>
      <c r="R208" s="91" t="s">
        <v>317</v>
      </c>
      <c r="S208" s="77">
        <v>200</v>
      </c>
      <c r="T208" s="201" t="s">
        <v>277</v>
      </c>
      <c r="U208" s="201" t="s">
        <v>277</v>
      </c>
      <c r="V208" s="201" t="s">
        <v>277</v>
      </c>
      <c r="W208" s="79" t="s">
        <v>277</v>
      </c>
      <c r="X208" s="43" t="s">
        <v>277</v>
      </c>
      <c r="Y208" s="60">
        <v>150</v>
      </c>
    </row>
    <row r="209" spans="1:27" s="3" customFormat="1" ht="25.5" x14ac:dyDescent="0.2">
      <c r="A209" s="23" t="s">
        <v>183</v>
      </c>
      <c r="B209" s="23"/>
      <c r="C209" s="44" t="s">
        <v>102</v>
      </c>
      <c r="D209" s="66">
        <v>450</v>
      </c>
      <c r="E209" s="66"/>
      <c r="F209" s="66">
        <v>0</v>
      </c>
      <c r="G209" s="66">
        <v>450</v>
      </c>
      <c r="H209" s="51" t="s">
        <v>102</v>
      </c>
      <c r="I209" s="69"/>
      <c r="J209" s="69"/>
      <c r="K209" s="69"/>
      <c r="L209" s="69"/>
      <c r="M209" s="70">
        <v>270</v>
      </c>
      <c r="N209" s="70"/>
      <c r="O209" s="70">
        <v>89.99</v>
      </c>
      <c r="P209" s="70"/>
      <c r="Q209" s="70">
        <v>180.01</v>
      </c>
      <c r="R209" s="91">
        <v>150</v>
      </c>
      <c r="S209" s="77"/>
      <c r="T209" s="79"/>
      <c r="U209" s="79"/>
      <c r="V209" s="79"/>
      <c r="W209" s="79"/>
      <c r="X209" s="43"/>
      <c r="Y209" s="60"/>
    </row>
    <row r="210" spans="1:27" s="3" customFormat="1" ht="25.5" x14ac:dyDescent="0.2">
      <c r="A210" s="12" t="s">
        <v>73</v>
      </c>
      <c r="B210" s="23"/>
      <c r="C210" s="42">
        <v>1000</v>
      </c>
      <c r="D210" s="66"/>
      <c r="E210" s="66"/>
      <c r="F210" s="66">
        <v>1000</v>
      </c>
      <c r="G210" s="66">
        <v>0</v>
      </c>
      <c r="H210" s="50">
        <v>2000</v>
      </c>
      <c r="I210" s="69">
        <v>0</v>
      </c>
      <c r="J210" s="69">
        <v>0</v>
      </c>
      <c r="K210" s="69">
        <v>1745.38</v>
      </c>
      <c r="L210" s="69">
        <v>254.62</v>
      </c>
      <c r="M210" s="70">
        <v>1720</v>
      </c>
      <c r="N210" s="70"/>
      <c r="O210" s="70"/>
      <c r="P210" s="70">
        <v>1700</v>
      </c>
      <c r="Q210" s="70">
        <v>0</v>
      </c>
      <c r="R210" s="91">
        <v>1500</v>
      </c>
      <c r="S210" s="77">
        <v>1800</v>
      </c>
      <c r="T210" s="100" t="s">
        <v>270</v>
      </c>
      <c r="U210" s="79" t="s">
        <v>270</v>
      </c>
      <c r="V210" s="79" t="s">
        <v>277</v>
      </c>
      <c r="W210" s="79" t="s">
        <v>277</v>
      </c>
      <c r="X210" s="43" t="s">
        <v>277</v>
      </c>
      <c r="Y210" s="60">
        <v>1500</v>
      </c>
    </row>
    <row r="211" spans="1:27" s="3" customFormat="1" x14ac:dyDescent="0.2">
      <c r="A211" s="25" t="s">
        <v>327</v>
      </c>
      <c r="B211" s="23"/>
      <c r="C211" s="66">
        <v>500</v>
      </c>
      <c r="D211" s="66"/>
      <c r="E211" s="66"/>
      <c r="F211" s="66">
        <v>500</v>
      </c>
      <c r="G211" s="66">
        <v>0</v>
      </c>
      <c r="H211" s="50" t="s">
        <v>102</v>
      </c>
      <c r="I211" s="69">
        <v>125</v>
      </c>
      <c r="J211" s="69"/>
      <c r="K211" s="69">
        <v>125</v>
      </c>
      <c r="L211" s="69">
        <v>0</v>
      </c>
      <c r="M211" s="70">
        <v>300</v>
      </c>
      <c r="N211" s="70"/>
      <c r="O211" s="70"/>
      <c r="P211" s="70">
        <v>244.25</v>
      </c>
      <c r="Q211" s="70">
        <v>55.75</v>
      </c>
      <c r="R211" s="91">
        <v>500</v>
      </c>
      <c r="S211" s="77">
        <v>600</v>
      </c>
      <c r="T211" s="100" t="s">
        <v>277</v>
      </c>
      <c r="U211" s="79" t="s">
        <v>277</v>
      </c>
      <c r="V211" s="79" t="s">
        <v>277</v>
      </c>
      <c r="W211" s="79" t="s">
        <v>277</v>
      </c>
      <c r="X211" s="43" t="s">
        <v>277</v>
      </c>
      <c r="Y211" s="60">
        <v>500</v>
      </c>
    </row>
    <row r="212" spans="1:27" s="3" customFormat="1" x14ac:dyDescent="0.2">
      <c r="A212" s="25" t="s">
        <v>325</v>
      </c>
      <c r="B212" s="23"/>
      <c r="C212" s="66">
        <v>250</v>
      </c>
      <c r="D212" s="66"/>
      <c r="E212" s="66"/>
      <c r="F212" s="66">
        <v>164.4</v>
      </c>
      <c r="G212" s="66">
        <v>85.6</v>
      </c>
      <c r="H212" s="50">
        <v>200</v>
      </c>
      <c r="I212" s="69"/>
      <c r="J212" s="69"/>
      <c r="K212" s="69">
        <v>0</v>
      </c>
      <c r="L212" s="69">
        <v>200</v>
      </c>
      <c r="M212" s="70" t="s">
        <v>335</v>
      </c>
      <c r="N212" s="70"/>
      <c r="O212" s="70"/>
      <c r="P212" s="70"/>
      <c r="Q212" s="70"/>
      <c r="R212" s="91" t="s">
        <v>335</v>
      </c>
      <c r="S212" s="77">
        <v>110</v>
      </c>
      <c r="T212" s="201" t="s">
        <v>277</v>
      </c>
      <c r="U212" s="201" t="s">
        <v>277</v>
      </c>
      <c r="V212" s="201" t="s">
        <v>277</v>
      </c>
      <c r="W212" s="79" t="s">
        <v>339</v>
      </c>
      <c r="X212" s="43" t="s">
        <v>339</v>
      </c>
      <c r="Y212" s="60">
        <v>0</v>
      </c>
    </row>
    <row r="213" spans="1:27" s="3" customFormat="1" x14ac:dyDescent="0.2">
      <c r="A213" s="23" t="s">
        <v>256</v>
      </c>
      <c r="B213" s="23"/>
      <c r="C213" s="44" t="s">
        <v>334</v>
      </c>
      <c r="D213" s="66"/>
      <c r="E213" s="66"/>
      <c r="F213" s="66"/>
      <c r="G213" s="66"/>
      <c r="H213" s="51" t="s">
        <v>334</v>
      </c>
      <c r="I213" s="69"/>
      <c r="J213" s="69"/>
      <c r="K213" s="69"/>
      <c r="L213" s="69"/>
      <c r="M213" s="71" t="s">
        <v>334</v>
      </c>
      <c r="N213" s="71"/>
      <c r="O213" s="71"/>
      <c r="P213" s="71"/>
      <c r="Q213" s="71"/>
      <c r="R213" s="92" t="s">
        <v>334</v>
      </c>
      <c r="S213" s="77">
        <v>500</v>
      </c>
      <c r="T213" s="79" t="s">
        <v>277</v>
      </c>
      <c r="U213" s="79" t="s">
        <v>270</v>
      </c>
      <c r="V213" s="79" t="s">
        <v>277</v>
      </c>
      <c r="W213" s="79" t="s">
        <v>277</v>
      </c>
      <c r="X213" s="238" t="s">
        <v>277</v>
      </c>
      <c r="Y213" s="60">
        <v>180</v>
      </c>
    </row>
    <row r="214" spans="1:27" s="3" customFormat="1" x14ac:dyDescent="0.2">
      <c r="A214" s="23" t="s">
        <v>235</v>
      </c>
      <c r="B214" s="23"/>
      <c r="C214" s="44" t="s">
        <v>102</v>
      </c>
      <c r="D214" s="66"/>
      <c r="E214" s="66"/>
      <c r="F214" s="66"/>
      <c r="G214" s="66"/>
      <c r="H214" s="51" t="s">
        <v>102</v>
      </c>
      <c r="I214" s="69"/>
      <c r="J214" s="69"/>
      <c r="K214" s="69"/>
      <c r="L214" s="69"/>
      <c r="M214" s="71" t="s">
        <v>102</v>
      </c>
      <c r="N214" s="71"/>
      <c r="O214" s="71"/>
      <c r="P214" s="71"/>
      <c r="Q214" s="71"/>
      <c r="R214" s="92">
        <v>200</v>
      </c>
      <c r="S214" s="77"/>
      <c r="T214" s="79"/>
      <c r="U214" s="79"/>
      <c r="V214" s="79"/>
      <c r="W214" s="79"/>
      <c r="X214" s="43"/>
      <c r="Y214" s="60"/>
    </row>
    <row r="215" spans="1:27" s="3" customFormat="1" x14ac:dyDescent="0.2">
      <c r="A215" s="23" t="s">
        <v>244</v>
      </c>
      <c r="B215" s="23"/>
      <c r="C215" s="44" t="s">
        <v>334</v>
      </c>
      <c r="D215" s="66"/>
      <c r="E215" s="66"/>
      <c r="F215" s="66"/>
      <c r="G215" s="66"/>
      <c r="H215" s="51" t="s">
        <v>334</v>
      </c>
      <c r="I215" s="69"/>
      <c r="J215" s="69"/>
      <c r="K215" s="69"/>
      <c r="L215" s="69"/>
      <c r="M215" s="71" t="s">
        <v>334</v>
      </c>
      <c r="N215" s="71"/>
      <c r="O215" s="71"/>
      <c r="P215" s="71"/>
      <c r="Q215" s="71"/>
      <c r="R215" s="92">
        <v>500</v>
      </c>
      <c r="S215" s="77">
        <v>350</v>
      </c>
      <c r="T215" s="201" t="s">
        <v>270</v>
      </c>
      <c r="U215" s="201" t="s">
        <v>270</v>
      </c>
      <c r="V215" s="201" t="s">
        <v>277</v>
      </c>
      <c r="W215" s="79" t="s">
        <v>277</v>
      </c>
      <c r="X215" s="43" t="s">
        <v>277</v>
      </c>
      <c r="Y215" s="60">
        <v>650</v>
      </c>
    </row>
    <row r="216" spans="1:27" s="3" customFormat="1" ht="33" customHeight="1" x14ac:dyDescent="0.2">
      <c r="A216" s="25" t="s">
        <v>294</v>
      </c>
      <c r="B216" s="23"/>
      <c r="C216" s="44" t="s">
        <v>102</v>
      </c>
      <c r="D216" s="66"/>
      <c r="E216" s="66"/>
      <c r="F216" s="66"/>
      <c r="G216" s="66"/>
      <c r="H216" s="51" t="s">
        <v>102</v>
      </c>
      <c r="I216" s="69"/>
      <c r="J216" s="69"/>
      <c r="K216" s="69"/>
      <c r="L216" s="69"/>
      <c r="M216" s="70">
        <v>500</v>
      </c>
      <c r="N216" s="70"/>
      <c r="O216" s="70"/>
      <c r="P216" s="70"/>
      <c r="Q216" s="70">
        <v>500</v>
      </c>
      <c r="R216" s="91">
        <v>1000</v>
      </c>
      <c r="S216" s="77">
        <v>2000</v>
      </c>
      <c r="T216" s="100" t="s">
        <v>270</v>
      </c>
      <c r="U216" s="79" t="s">
        <v>270</v>
      </c>
      <c r="V216" s="79" t="s">
        <v>277</v>
      </c>
      <c r="W216" s="79" t="s">
        <v>277</v>
      </c>
      <c r="X216" s="43" t="s">
        <v>277</v>
      </c>
      <c r="Y216" s="60">
        <v>500</v>
      </c>
    </row>
    <row r="217" spans="1:27" s="3" customFormat="1" ht="38.25" x14ac:dyDescent="0.2">
      <c r="A217" s="12" t="s">
        <v>74</v>
      </c>
      <c r="B217" s="23"/>
      <c r="C217" s="42">
        <v>2000</v>
      </c>
      <c r="D217" s="66"/>
      <c r="E217" s="66"/>
      <c r="F217" s="66">
        <v>1930.96</v>
      </c>
      <c r="G217" s="66">
        <v>69.040000000000006</v>
      </c>
      <c r="H217" s="50">
        <v>2000</v>
      </c>
      <c r="I217" s="69">
        <v>0</v>
      </c>
      <c r="J217" s="69">
        <v>0</v>
      </c>
      <c r="K217" s="69">
        <v>1977.29</v>
      </c>
      <c r="L217" s="69">
        <v>22.71</v>
      </c>
      <c r="M217" s="70">
        <v>1950</v>
      </c>
      <c r="N217" s="70"/>
      <c r="O217" s="70"/>
      <c r="P217" s="70">
        <v>1950</v>
      </c>
      <c r="Q217" s="70">
        <v>0</v>
      </c>
      <c r="R217" s="91">
        <v>2100</v>
      </c>
      <c r="S217" s="77">
        <v>2400</v>
      </c>
      <c r="T217" s="79" t="s">
        <v>277</v>
      </c>
      <c r="U217" s="79" t="s">
        <v>277</v>
      </c>
      <c r="V217" s="79" t="s">
        <v>340</v>
      </c>
      <c r="W217" s="79" t="s">
        <v>277</v>
      </c>
      <c r="X217" s="43" t="s">
        <v>277</v>
      </c>
      <c r="Y217" s="60">
        <v>1960</v>
      </c>
    </row>
    <row r="218" spans="1:27" s="3" customFormat="1" ht="38.25" x14ac:dyDescent="0.2">
      <c r="A218" s="12" t="s">
        <v>122</v>
      </c>
      <c r="B218" s="23"/>
      <c r="C218" s="42">
        <v>700</v>
      </c>
      <c r="D218" s="66"/>
      <c r="E218" s="66"/>
      <c r="F218" s="66">
        <v>700</v>
      </c>
      <c r="G218" s="66">
        <v>0</v>
      </c>
      <c r="H218" s="50">
        <v>250</v>
      </c>
      <c r="I218" s="69">
        <v>0</v>
      </c>
      <c r="J218" s="69">
        <v>0</v>
      </c>
      <c r="K218" s="69">
        <v>145.99</v>
      </c>
      <c r="L218" s="69">
        <v>104.01</v>
      </c>
      <c r="M218" s="70">
        <v>240</v>
      </c>
      <c r="N218" s="70"/>
      <c r="O218" s="70">
        <v>79.989999999999995</v>
      </c>
      <c r="P218" s="70"/>
      <c r="Q218" s="70">
        <v>160.01</v>
      </c>
      <c r="R218" s="91">
        <v>240</v>
      </c>
      <c r="S218" s="77">
        <v>250</v>
      </c>
      <c r="T218" s="79" t="s">
        <v>277</v>
      </c>
      <c r="U218" s="79" t="s">
        <v>277</v>
      </c>
      <c r="V218" s="79" t="s">
        <v>277</v>
      </c>
      <c r="W218" s="79" t="s">
        <v>277</v>
      </c>
      <c r="X218" s="43" t="s">
        <v>277</v>
      </c>
      <c r="Y218" s="60">
        <v>0</v>
      </c>
    </row>
    <row r="219" spans="1:27" ht="25.5" x14ac:dyDescent="0.2">
      <c r="A219" s="23" t="s">
        <v>143</v>
      </c>
      <c r="B219" s="23"/>
      <c r="C219" s="42">
        <v>200</v>
      </c>
      <c r="D219" s="66"/>
      <c r="E219" s="66"/>
      <c r="F219" s="66">
        <v>200</v>
      </c>
      <c r="G219" s="66">
        <v>0</v>
      </c>
      <c r="H219" s="50">
        <v>1250.0999999999999</v>
      </c>
      <c r="I219" s="68">
        <v>0</v>
      </c>
      <c r="J219" s="68">
        <v>0</v>
      </c>
      <c r="K219" s="68">
        <v>1250.0999999999999</v>
      </c>
      <c r="L219" s="69">
        <v>0</v>
      </c>
      <c r="M219" s="70">
        <v>2000</v>
      </c>
      <c r="N219" s="70"/>
      <c r="O219" s="70"/>
      <c r="P219" s="70">
        <v>2000</v>
      </c>
      <c r="Q219" s="70">
        <v>0</v>
      </c>
      <c r="R219" s="91">
        <v>1500</v>
      </c>
      <c r="S219" s="77">
        <v>2000</v>
      </c>
      <c r="T219" s="79" t="s">
        <v>277</v>
      </c>
      <c r="U219" s="79" t="s">
        <v>277</v>
      </c>
      <c r="V219" s="79" t="s">
        <v>277</v>
      </c>
      <c r="W219" s="79" t="s">
        <v>277</v>
      </c>
      <c r="X219" s="43" t="s">
        <v>277</v>
      </c>
      <c r="Y219" s="60">
        <v>2000</v>
      </c>
      <c r="Z219" s="3"/>
      <c r="AA219" s="4"/>
    </row>
    <row r="220" spans="1:27" s="35" customFormat="1" x14ac:dyDescent="0.2">
      <c r="A220" s="25" t="s">
        <v>316</v>
      </c>
      <c r="B220" s="23"/>
      <c r="C220" s="66"/>
      <c r="D220" s="66"/>
      <c r="E220" s="66"/>
      <c r="F220" s="66"/>
      <c r="G220" s="66"/>
      <c r="H220" s="50"/>
      <c r="I220" s="68"/>
      <c r="J220" s="68"/>
      <c r="K220" s="68"/>
      <c r="L220" s="69"/>
      <c r="M220" s="70"/>
      <c r="N220" s="70"/>
      <c r="O220" s="70"/>
      <c r="P220" s="70"/>
      <c r="Q220" s="70"/>
      <c r="R220" s="91" t="s">
        <v>317</v>
      </c>
      <c r="S220" s="77">
        <v>150</v>
      </c>
      <c r="T220" s="100" t="s">
        <v>277</v>
      </c>
      <c r="U220" s="79" t="s">
        <v>277</v>
      </c>
      <c r="V220" s="79" t="s">
        <v>277</v>
      </c>
      <c r="W220" s="79" t="s">
        <v>270</v>
      </c>
      <c r="X220" s="43" t="s">
        <v>277</v>
      </c>
      <c r="Y220" s="60">
        <v>150</v>
      </c>
      <c r="Z220" s="3"/>
    </row>
    <row r="221" spans="1:27" ht="25.5" x14ac:dyDescent="0.2">
      <c r="A221" s="23" t="s">
        <v>75</v>
      </c>
      <c r="B221" s="23"/>
      <c r="C221" s="42">
        <v>11500</v>
      </c>
      <c r="D221" s="66"/>
      <c r="E221" s="66"/>
      <c r="F221" s="66">
        <v>11500</v>
      </c>
      <c r="G221" s="66">
        <v>0</v>
      </c>
      <c r="H221" s="50">
        <v>9548</v>
      </c>
      <c r="I221" s="68">
        <v>0</v>
      </c>
      <c r="J221" s="68">
        <v>0</v>
      </c>
      <c r="K221" s="68">
        <v>9547.1299999999992</v>
      </c>
      <c r="L221" s="69">
        <v>0.87</v>
      </c>
      <c r="M221" s="70">
        <v>12000</v>
      </c>
      <c r="N221" s="70"/>
      <c r="O221" s="70"/>
      <c r="P221" s="70">
        <v>8831.8799999999992</v>
      </c>
      <c r="Q221" s="70">
        <v>3168.12</v>
      </c>
      <c r="R221" s="91">
        <v>13545</v>
      </c>
      <c r="S221" s="77">
        <v>13545</v>
      </c>
      <c r="T221" s="100" t="s">
        <v>270</v>
      </c>
      <c r="U221" s="79" t="s">
        <v>270</v>
      </c>
      <c r="V221" s="79" t="s">
        <v>277</v>
      </c>
      <c r="W221" s="79" t="s">
        <v>277</v>
      </c>
      <c r="X221" s="43" t="s">
        <v>277</v>
      </c>
      <c r="Y221" s="60">
        <v>8000</v>
      </c>
      <c r="Z221" s="3"/>
      <c r="AA221" s="4"/>
    </row>
    <row r="222" spans="1:27" ht="25.5" x14ac:dyDescent="0.2">
      <c r="A222" s="23" t="s">
        <v>76</v>
      </c>
      <c r="B222" s="23"/>
      <c r="C222" s="42">
        <v>1700</v>
      </c>
      <c r="D222" s="66"/>
      <c r="E222" s="66"/>
      <c r="F222" s="66">
        <v>1700</v>
      </c>
      <c r="G222" s="66">
        <v>0</v>
      </c>
      <c r="H222" s="50">
        <v>1600</v>
      </c>
      <c r="I222" s="68">
        <v>0</v>
      </c>
      <c r="J222" s="68">
        <v>0</v>
      </c>
      <c r="K222" s="68">
        <v>1000</v>
      </c>
      <c r="L222" s="69">
        <v>600</v>
      </c>
      <c r="M222" s="70">
        <v>2000</v>
      </c>
      <c r="N222" s="70"/>
      <c r="O222" s="70"/>
      <c r="P222" s="70">
        <v>1750</v>
      </c>
      <c r="Q222" s="70">
        <v>250</v>
      </c>
      <c r="R222" s="91">
        <v>1625</v>
      </c>
      <c r="S222" s="77"/>
      <c r="T222" s="79"/>
      <c r="U222" s="79"/>
      <c r="V222" s="79"/>
      <c r="W222" s="79"/>
      <c r="X222" s="43"/>
      <c r="Y222" s="60"/>
      <c r="Z222" s="3"/>
      <c r="AA222" s="4"/>
    </row>
    <row r="223" spans="1:27" ht="38.25" x14ac:dyDescent="0.2">
      <c r="A223" s="23" t="s">
        <v>233</v>
      </c>
      <c r="B223" s="23"/>
      <c r="C223" s="44" t="s">
        <v>102</v>
      </c>
      <c r="D223" s="66"/>
      <c r="E223" s="66"/>
      <c r="F223" s="66"/>
      <c r="G223" s="66"/>
      <c r="H223" s="51" t="s">
        <v>102</v>
      </c>
      <c r="I223" s="68"/>
      <c r="J223" s="68"/>
      <c r="K223" s="68"/>
      <c r="L223" s="69"/>
      <c r="M223" s="71" t="s">
        <v>102</v>
      </c>
      <c r="N223" s="71"/>
      <c r="O223" s="71"/>
      <c r="P223" s="71"/>
      <c r="Q223" s="71"/>
      <c r="R223" s="92">
        <v>400</v>
      </c>
      <c r="S223" s="77"/>
      <c r="T223" s="79"/>
      <c r="U223" s="79"/>
      <c r="V223" s="79"/>
      <c r="W223" s="79"/>
      <c r="X223" s="43"/>
      <c r="Y223" s="60"/>
      <c r="Z223" s="3"/>
      <c r="AA223" s="4"/>
    </row>
    <row r="224" spans="1:27" s="35" customFormat="1" x14ac:dyDescent="0.2">
      <c r="A224" s="25" t="s">
        <v>299</v>
      </c>
      <c r="B224" s="23"/>
      <c r="C224" s="44"/>
      <c r="D224" s="66"/>
      <c r="E224" s="66"/>
      <c r="F224" s="66"/>
      <c r="G224" s="66"/>
      <c r="H224" s="51"/>
      <c r="I224" s="68"/>
      <c r="J224" s="68"/>
      <c r="K224" s="68"/>
      <c r="L224" s="69"/>
      <c r="M224" s="71"/>
      <c r="N224" s="74"/>
      <c r="O224" s="74"/>
      <c r="P224" s="74"/>
      <c r="Q224" s="74"/>
      <c r="R224" s="93" t="s">
        <v>338</v>
      </c>
      <c r="S224" s="87">
        <v>300</v>
      </c>
      <c r="T224" s="221" t="s">
        <v>277</v>
      </c>
      <c r="U224" s="221" t="s">
        <v>277</v>
      </c>
      <c r="V224" s="202" t="s">
        <v>277</v>
      </c>
      <c r="W224" s="102" t="s">
        <v>277</v>
      </c>
      <c r="X224" s="88" t="s">
        <v>277</v>
      </c>
      <c r="Y224" s="89">
        <v>300</v>
      </c>
      <c r="Z224" s="3"/>
    </row>
    <row r="225" spans="1:27" s="3" customFormat="1" ht="46.5" x14ac:dyDescent="0.2">
      <c r="A225" s="25" t="s">
        <v>296</v>
      </c>
      <c r="B225" s="23"/>
      <c r="C225" s="66">
        <v>1000</v>
      </c>
      <c r="D225" s="66"/>
      <c r="E225" s="66"/>
      <c r="F225" s="66">
        <v>500</v>
      </c>
      <c r="G225" s="66">
        <v>500</v>
      </c>
      <c r="H225" s="50">
        <v>800</v>
      </c>
      <c r="I225" s="69"/>
      <c r="J225" s="69"/>
      <c r="K225" s="69">
        <v>447.12</v>
      </c>
      <c r="L225" s="69">
        <v>352.88</v>
      </c>
      <c r="M225" s="71" t="s">
        <v>335</v>
      </c>
      <c r="N225" s="74"/>
      <c r="O225" s="74"/>
      <c r="P225" s="74"/>
      <c r="Q225" s="74"/>
      <c r="R225" s="93">
        <v>500</v>
      </c>
      <c r="S225" s="87">
        <v>750</v>
      </c>
      <c r="T225" s="202" t="s">
        <v>277</v>
      </c>
      <c r="U225" s="202" t="s">
        <v>277</v>
      </c>
      <c r="V225" s="202" t="s">
        <v>277</v>
      </c>
      <c r="W225" s="102" t="s">
        <v>277</v>
      </c>
      <c r="X225" s="88" t="s">
        <v>277</v>
      </c>
      <c r="Y225" s="89">
        <v>500</v>
      </c>
    </row>
    <row r="226" spans="1:27" x14ac:dyDescent="0.2">
      <c r="A226" s="23" t="s">
        <v>153</v>
      </c>
      <c r="B226" s="23"/>
      <c r="C226" s="44" t="s">
        <v>102</v>
      </c>
      <c r="D226" s="66">
        <v>500</v>
      </c>
      <c r="E226" s="66"/>
      <c r="F226" s="66">
        <v>500</v>
      </c>
      <c r="G226" s="66">
        <v>0</v>
      </c>
      <c r="H226" s="50">
        <v>1500</v>
      </c>
      <c r="I226" s="68">
        <v>0</v>
      </c>
      <c r="J226" s="68">
        <v>499.95</v>
      </c>
      <c r="K226" s="68">
        <v>504.25</v>
      </c>
      <c r="L226" s="69">
        <v>495.8</v>
      </c>
      <c r="M226" s="70">
        <v>1500</v>
      </c>
      <c r="N226" s="70"/>
      <c r="O226" s="70"/>
      <c r="P226" s="70"/>
      <c r="Q226" s="70">
        <v>1500</v>
      </c>
      <c r="R226" s="91">
        <v>1000</v>
      </c>
      <c r="S226" s="77">
        <v>1650</v>
      </c>
      <c r="T226" s="201" t="s">
        <v>270</v>
      </c>
      <c r="U226" s="201" t="s">
        <v>277</v>
      </c>
      <c r="V226" s="201" t="s">
        <v>277</v>
      </c>
      <c r="W226" s="79" t="s">
        <v>277</v>
      </c>
      <c r="X226" s="43" t="s">
        <v>277</v>
      </c>
      <c r="Y226" s="60">
        <v>500</v>
      </c>
      <c r="Z226" s="3"/>
      <c r="AA226" s="4"/>
    </row>
    <row r="227" spans="1:27" x14ac:dyDescent="0.2">
      <c r="A227" s="23" t="s">
        <v>178</v>
      </c>
      <c r="B227" s="23"/>
      <c r="C227" s="44" t="s">
        <v>102</v>
      </c>
      <c r="D227" s="66"/>
      <c r="E227" s="66"/>
      <c r="F227" s="66"/>
      <c r="G227" s="66"/>
      <c r="H227" s="51" t="s">
        <v>102</v>
      </c>
      <c r="I227" s="68"/>
      <c r="J227" s="68"/>
      <c r="K227" s="68"/>
      <c r="L227" s="69"/>
      <c r="M227" s="70">
        <v>500</v>
      </c>
      <c r="N227" s="70"/>
      <c r="O227" s="70"/>
      <c r="P227" s="70">
        <v>500</v>
      </c>
      <c r="Q227" s="70">
        <v>0</v>
      </c>
      <c r="R227" s="91">
        <v>500</v>
      </c>
      <c r="S227" s="77">
        <v>1000</v>
      </c>
      <c r="T227" s="79" t="s">
        <v>270</v>
      </c>
      <c r="U227" s="201" t="s">
        <v>270</v>
      </c>
      <c r="V227" s="201" t="s">
        <v>277</v>
      </c>
      <c r="W227" s="79" t="s">
        <v>277</v>
      </c>
      <c r="X227" s="43" t="s">
        <v>277</v>
      </c>
      <c r="Y227" s="60">
        <v>650</v>
      </c>
      <c r="Z227" s="3"/>
      <c r="AA227" s="4"/>
    </row>
    <row r="228" spans="1:27" x14ac:dyDescent="0.2">
      <c r="A228" s="23" t="s">
        <v>242</v>
      </c>
      <c r="B228" s="23"/>
      <c r="C228" s="44" t="s">
        <v>334</v>
      </c>
      <c r="D228" s="66"/>
      <c r="E228" s="66"/>
      <c r="F228" s="66"/>
      <c r="G228" s="66"/>
      <c r="H228" s="51" t="s">
        <v>334</v>
      </c>
      <c r="I228" s="68"/>
      <c r="J228" s="68"/>
      <c r="K228" s="68"/>
      <c r="L228" s="69"/>
      <c r="M228" s="71" t="s">
        <v>334</v>
      </c>
      <c r="N228" s="71"/>
      <c r="O228" s="71"/>
      <c r="P228" s="71"/>
      <c r="Q228" s="71"/>
      <c r="R228" s="92">
        <v>450</v>
      </c>
      <c r="S228" s="77">
        <v>550</v>
      </c>
      <c r="T228" s="100" t="s">
        <v>270</v>
      </c>
      <c r="U228" s="79" t="s">
        <v>270</v>
      </c>
      <c r="V228" s="79" t="s">
        <v>277</v>
      </c>
      <c r="W228" s="79" t="s">
        <v>277</v>
      </c>
      <c r="X228" s="43" t="s">
        <v>277</v>
      </c>
      <c r="Y228" s="60">
        <v>450</v>
      </c>
      <c r="Z228" s="3"/>
      <c r="AA228" s="4"/>
    </row>
    <row r="229" spans="1:27" ht="25.5" x14ac:dyDescent="0.2">
      <c r="A229" s="23" t="s">
        <v>254</v>
      </c>
      <c r="B229" s="23"/>
      <c r="C229" s="44" t="s">
        <v>102</v>
      </c>
      <c r="D229" s="66"/>
      <c r="E229" s="66"/>
      <c r="F229" s="66"/>
      <c r="G229" s="66"/>
      <c r="H229" s="51" t="s">
        <v>102</v>
      </c>
      <c r="I229" s="68"/>
      <c r="J229" s="68"/>
      <c r="K229" s="68"/>
      <c r="L229" s="69"/>
      <c r="M229" s="71" t="s">
        <v>102</v>
      </c>
      <c r="N229" s="71"/>
      <c r="O229" s="71"/>
      <c r="P229" s="71"/>
      <c r="Q229" s="71"/>
      <c r="R229" s="92">
        <v>300</v>
      </c>
      <c r="S229" s="77"/>
      <c r="T229" s="79" t="s">
        <v>351</v>
      </c>
      <c r="U229" s="79" t="s">
        <v>270</v>
      </c>
      <c r="V229" s="79"/>
      <c r="W229" s="79"/>
      <c r="X229" s="43" t="s">
        <v>339</v>
      </c>
      <c r="Y229" s="60"/>
      <c r="Z229" s="3"/>
      <c r="AA229" s="4"/>
    </row>
    <row r="230" spans="1:27" x14ac:dyDescent="0.2">
      <c r="A230" s="23" t="s">
        <v>150</v>
      </c>
      <c r="B230" s="23"/>
      <c r="C230" s="42">
        <v>900</v>
      </c>
      <c r="D230" s="66"/>
      <c r="E230" s="66"/>
      <c r="F230" s="66">
        <v>900</v>
      </c>
      <c r="G230" s="66">
        <v>0</v>
      </c>
      <c r="H230" s="50">
        <v>960</v>
      </c>
      <c r="I230" s="68">
        <v>0</v>
      </c>
      <c r="J230" s="68">
        <v>0</v>
      </c>
      <c r="K230" s="68">
        <v>960</v>
      </c>
      <c r="L230" s="69">
        <v>0</v>
      </c>
      <c r="M230" s="70">
        <v>1000</v>
      </c>
      <c r="N230" s="70"/>
      <c r="O230" s="70"/>
      <c r="P230" s="70">
        <v>1000</v>
      </c>
      <c r="Q230" s="70">
        <v>0</v>
      </c>
      <c r="R230" s="91">
        <v>1300</v>
      </c>
      <c r="S230" s="77">
        <v>1500</v>
      </c>
      <c r="T230" s="79" t="s">
        <v>277</v>
      </c>
      <c r="U230" s="100" t="s">
        <v>270</v>
      </c>
      <c r="V230" s="201" t="s">
        <v>277</v>
      </c>
      <c r="W230" s="79" t="s">
        <v>277</v>
      </c>
      <c r="X230" s="43" t="s">
        <v>277</v>
      </c>
      <c r="Y230" s="60">
        <v>1500</v>
      </c>
      <c r="Z230" s="3"/>
      <c r="AA230" s="4"/>
    </row>
    <row r="231" spans="1:27" x14ac:dyDescent="0.2">
      <c r="A231" s="23" t="s">
        <v>77</v>
      </c>
      <c r="B231" s="23"/>
      <c r="C231" s="42">
        <v>6700</v>
      </c>
      <c r="D231" s="66"/>
      <c r="E231" s="66"/>
      <c r="F231" s="66">
        <v>6690.28</v>
      </c>
      <c r="G231" s="66">
        <v>9.7200000000000006</v>
      </c>
      <c r="H231" s="50">
        <v>7500</v>
      </c>
      <c r="I231" s="68">
        <v>0</v>
      </c>
      <c r="J231" s="68">
        <v>0</v>
      </c>
      <c r="K231" s="68">
        <v>7526.59</v>
      </c>
      <c r="L231" s="69">
        <v>-26.59</v>
      </c>
      <c r="M231" s="70">
        <v>8000</v>
      </c>
      <c r="N231" s="70"/>
      <c r="O231" s="70"/>
      <c r="P231" s="70">
        <v>8000</v>
      </c>
      <c r="Q231" s="70">
        <v>0</v>
      </c>
      <c r="R231" s="91">
        <v>8000</v>
      </c>
      <c r="S231" s="77">
        <v>8000</v>
      </c>
      <c r="T231" s="100" t="s">
        <v>270</v>
      </c>
      <c r="U231" s="100" t="s">
        <v>270</v>
      </c>
      <c r="V231" s="201" t="s">
        <v>277</v>
      </c>
      <c r="W231" s="79" t="s">
        <v>277</v>
      </c>
      <c r="X231" s="238" t="s">
        <v>277</v>
      </c>
      <c r="Y231" s="60">
        <v>8000</v>
      </c>
      <c r="Z231" s="3"/>
      <c r="AA231" s="4"/>
    </row>
    <row r="232" spans="1:27" x14ac:dyDescent="0.2">
      <c r="A232" s="23" t="s">
        <v>163</v>
      </c>
      <c r="B232" s="23"/>
      <c r="C232" s="44" t="s">
        <v>102</v>
      </c>
      <c r="D232" s="66"/>
      <c r="E232" s="66"/>
      <c r="F232" s="66"/>
      <c r="G232" s="66"/>
      <c r="H232" s="50">
        <v>540</v>
      </c>
      <c r="I232" s="68">
        <v>0</v>
      </c>
      <c r="J232" s="68">
        <v>0</v>
      </c>
      <c r="K232" s="68">
        <v>0</v>
      </c>
      <c r="L232" s="69">
        <v>540</v>
      </c>
      <c r="M232" s="70">
        <v>540</v>
      </c>
      <c r="N232" s="70"/>
      <c r="O232" s="70"/>
      <c r="P232" s="70"/>
      <c r="Q232" s="70">
        <v>540</v>
      </c>
      <c r="R232" s="91">
        <v>260</v>
      </c>
      <c r="S232" s="77"/>
      <c r="T232" s="79"/>
      <c r="U232" s="79"/>
      <c r="V232" s="79"/>
      <c r="W232" s="80"/>
      <c r="X232" s="43"/>
      <c r="Y232" s="60"/>
      <c r="Z232" s="3"/>
      <c r="AA232" s="4"/>
    </row>
    <row r="233" spans="1:27" ht="45.75" customHeight="1" x14ac:dyDescent="0.2">
      <c r="A233" s="23"/>
      <c r="B233" s="23"/>
      <c r="C233" s="63"/>
      <c r="D233" s="64">
        <v>381425</v>
      </c>
      <c r="E233" s="43"/>
      <c r="F233" s="275"/>
      <c r="G233" s="276"/>
      <c r="H233" s="277"/>
      <c r="I233" s="49"/>
      <c r="J233" s="49"/>
      <c r="K233" s="45"/>
      <c r="L233" s="45"/>
      <c r="M233" s="45"/>
      <c r="N233" s="45"/>
      <c r="O233" s="45"/>
      <c r="P233" s="45"/>
      <c r="Q233" s="97"/>
      <c r="R233" s="97">
        <f>SUM(R7:R232)</f>
        <v>373090</v>
      </c>
      <c r="S233" s="98">
        <f>SUM(S6:S232)</f>
        <v>626585.62</v>
      </c>
      <c r="T233" s="48"/>
      <c r="U233" s="278" t="s">
        <v>112</v>
      </c>
      <c r="V233" s="279"/>
      <c r="W233" s="280"/>
      <c r="X233" s="32"/>
      <c r="Y233" s="16">
        <f>SUM(Y7:Y232)</f>
        <v>359349</v>
      </c>
      <c r="Z233" s="3"/>
      <c r="AA233" s="3"/>
    </row>
    <row r="234" spans="1:27" ht="69.75" customHeight="1" x14ac:dyDescent="0.2">
      <c r="A234" s="281" t="s">
        <v>97</v>
      </c>
      <c r="B234" s="282"/>
      <c r="C234" s="282"/>
      <c r="D234" s="282"/>
      <c r="E234" s="282"/>
      <c r="F234" s="282"/>
      <c r="G234" s="282"/>
      <c r="H234" s="282"/>
      <c r="I234" s="282"/>
      <c r="J234" s="282"/>
      <c r="K234" s="282"/>
      <c r="L234" s="282"/>
      <c r="M234" s="282"/>
      <c r="N234" s="282"/>
      <c r="O234" s="282"/>
      <c r="P234" s="282"/>
      <c r="Q234" s="282"/>
      <c r="R234" s="282"/>
      <c r="S234" s="282"/>
      <c r="T234" s="282"/>
      <c r="U234" s="282"/>
      <c r="V234" s="282"/>
      <c r="W234" s="282"/>
      <c r="X234" s="282"/>
      <c r="Y234" s="283"/>
      <c r="Z234" s="4"/>
      <c r="AA234" s="4"/>
    </row>
    <row r="235" spans="1:27" ht="38.25" x14ac:dyDescent="0.2">
      <c r="A235" s="12" t="s">
        <v>78</v>
      </c>
      <c r="B235" s="23"/>
      <c r="C235" s="44" t="s">
        <v>102</v>
      </c>
      <c r="D235" s="42"/>
      <c r="E235" s="42"/>
      <c r="F235" s="42"/>
      <c r="G235" s="42"/>
      <c r="H235" s="50">
        <v>1000</v>
      </c>
      <c r="I235" s="68">
        <v>250</v>
      </c>
      <c r="J235" s="68">
        <v>0</v>
      </c>
      <c r="K235" s="68">
        <v>1250</v>
      </c>
      <c r="L235" s="69">
        <v>0</v>
      </c>
      <c r="M235" s="71" t="s">
        <v>102</v>
      </c>
      <c r="N235" s="71"/>
      <c r="O235" s="71"/>
      <c r="P235" s="71"/>
      <c r="Q235" s="71"/>
      <c r="R235" s="92">
        <v>1000</v>
      </c>
      <c r="S235" s="77">
        <v>1500</v>
      </c>
      <c r="T235" s="100" t="s">
        <v>270</v>
      </c>
      <c r="U235" s="100" t="s">
        <v>270</v>
      </c>
      <c r="V235" s="100" t="s">
        <v>277</v>
      </c>
      <c r="W235" s="79" t="s">
        <v>277</v>
      </c>
      <c r="X235" s="43" t="s">
        <v>277</v>
      </c>
      <c r="Y235" s="60">
        <v>1300</v>
      </c>
      <c r="Z235" s="3"/>
      <c r="AA235" s="4"/>
    </row>
    <row r="236" spans="1:27" ht="38.25" x14ac:dyDescent="0.2">
      <c r="A236" s="12" t="s">
        <v>79</v>
      </c>
      <c r="B236" s="23"/>
      <c r="C236" s="42">
        <v>10000</v>
      </c>
      <c r="D236" s="42"/>
      <c r="E236" s="42"/>
      <c r="F236" s="42">
        <v>6603.44</v>
      </c>
      <c r="G236" s="42">
        <v>3396.56</v>
      </c>
      <c r="H236" s="50">
        <v>9000</v>
      </c>
      <c r="I236" s="68">
        <v>0</v>
      </c>
      <c r="J236" s="68">
        <v>0</v>
      </c>
      <c r="K236" s="68">
        <v>9000</v>
      </c>
      <c r="L236" s="69">
        <v>0</v>
      </c>
      <c r="M236" s="70">
        <v>4800</v>
      </c>
      <c r="N236" s="70"/>
      <c r="O236" s="70"/>
      <c r="P236" s="70">
        <v>4800</v>
      </c>
      <c r="Q236" s="70">
        <v>0</v>
      </c>
      <c r="R236" s="91">
        <v>6000</v>
      </c>
      <c r="S236" s="77">
        <v>13165</v>
      </c>
      <c r="T236" s="213" t="s">
        <v>270</v>
      </c>
      <c r="U236" s="100" t="s">
        <v>270</v>
      </c>
      <c r="V236" s="100" t="s">
        <v>277</v>
      </c>
      <c r="W236" s="79" t="s">
        <v>277</v>
      </c>
      <c r="X236" s="43" t="s">
        <v>277</v>
      </c>
      <c r="Y236" s="60">
        <v>7500</v>
      </c>
      <c r="Z236" s="3"/>
      <c r="AA236" s="4"/>
    </row>
    <row r="237" spans="1:27" ht="25.5" x14ac:dyDescent="0.2">
      <c r="A237" s="23" t="s">
        <v>173</v>
      </c>
      <c r="B237" s="23"/>
      <c r="C237" s="42">
        <v>500</v>
      </c>
      <c r="D237" s="42"/>
      <c r="E237" s="42"/>
      <c r="F237" s="42">
        <v>293</v>
      </c>
      <c r="G237" s="42">
        <v>207</v>
      </c>
      <c r="H237" s="51" t="s">
        <v>102</v>
      </c>
      <c r="I237" s="68"/>
      <c r="J237" s="68"/>
      <c r="K237" s="68"/>
      <c r="L237" s="69"/>
      <c r="M237" s="70">
        <v>750</v>
      </c>
      <c r="N237" s="70"/>
      <c r="O237" s="70"/>
      <c r="P237" s="70">
        <v>836.55</v>
      </c>
      <c r="Q237" s="70">
        <v>-86.55</v>
      </c>
      <c r="R237" s="91">
        <v>1000</v>
      </c>
      <c r="S237" s="77">
        <v>3000</v>
      </c>
      <c r="T237" s="100" t="s">
        <v>270</v>
      </c>
      <c r="U237" s="79" t="s">
        <v>270</v>
      </c>
      <c r="V237" s="79" t="s">
        <v>277</v>
      </c>
      <c r="W237" s="79" t="s">
        <v>277</v>
      </c>
      <c r="X237" s="43" t="s">
        <v>277</v>
      </c>
      <c r="Y237" s="60">
        <v>1300</v>
      </c>
      <c r="Z237" s="3"/>
      <c r="AA237" s="4"/>
    </row>
    <row r="238" spans="1:27" x14ac:dyDescent="0.2">
      <c r="A238" s="12" t="s">
        <v>80</v>
      </c>
      <c r="B238" s="23"/>
      <c r="C238" s="42">
        <v>9150</v>
      </c>
      <c r="D238" s="42">
        <v>1771.19</v>
      </c>
      <c r="E238" s="42"/>
      <c r="F238" s="42">
        <v>10870.94</v>
      </c>
      <c r="G238" s="42">
        <v>50.25</v>
      </c>
      <c r="H238" s="50">
        <v>9150</v>
      </c>
      <c r="I238" s="68">
        <v>0</v>
      </c>
      <c r="J238" s="68">
        <v>0</v>
      </c>
      <c r="K238" s="68">
        <v>9150</v>
      </c>
      <c r="L238" s="69">
        <v>0</v>
      </c>
      <c r="M238" s="70">
        <v>11000</v>
      </c>
      <c r="N238" s="70"/>
      <c r="O238" s="70"/>
      <c r="P238" s="70">
        <v>11061.47</v>
      </c>
      <c r="Q238" s="70">
        <v>-61.47</v>
      </c>
      <c r="R238" s="91">
        <v>11000</v>
      </c>
      <c r="S238" s="77">
        <v>12000</v>
      </c>
      <c r="T238" s="100" t="s">
        <v>270</v>
      </c>
      <c r="U238" s="79" t="s">
        <v>270</v>
      </c>
      <c r="V238" s="79" t="s">
        <v>277</v>
      </c>
      <c r="W238" s="79" t="s">
        <v>277</v>
      </c>
      <c r="X238" s="43" t="s">
        <v>277</v>
      </c>
      <c r="Y238" s="60">
        <v>11700</v>
      </c>
      <c r="Z238" s="3"/>
      <c r="AA238" s="4"/>
    </row>
    <row r="239" spans="1:27" ht="25.5" x14ac:dyDescent="0.2">
      <c r="A239" s="12" t="s">
        <v>81</v>
      </c>
      <c r="B239" s="23"/>
      <c r="C239" s="42">
        <v>4000</v>
      </c>
      <c r="D239" s="42"/>
      <c r="E239" s="42"/>
      <c r="F239" s="42">
        <v>4024.65</v>
      </c>
      <c r="G239" s="42">
        <v>-24.65</v>
      </c>
      <c r="H239" s="50">
        <v>4000</v>
      </c>
      <c r="I239" s="68">
        <v>0</v>
      </c>
      <c r="J239" s="68">
        <v>0</v>
      </c>
      <c r="K239" s="68">
        <v>3997.57</v>
      </c>
      <c r="L239" s="69">
        <v>2.4300000000000002</v>
      </c>
      <c r="M239" s="70">
        <v>4895</v>
      </c>
      <c r="N239" s="70">
        <v>205</v>
      </c>
      <c r="O239" s="70"/>
      <c r="P239" s="70">
        <v>5099.3900000000003</v>
      </c>
      <c r="Q239" s="70">
        <v>0.61</v>
      </c>
      <c r="R239" s="91">
        <v>5000</v>
      </c>
      <c r="S239" s="77"/>
      <c r="T239" s="79"/>
      <c r="U239" s="79"/>
      <c r="V239" s="79"/>
      <c r="W239" s="79"/>
      <c r="X239" s="43"/>
      <c r="Y239" s="60"/>
      <c r="Z239" s="3"/>
      <c r="AA239" s="4"/>
    </row>
    <row r="240" spans="1:27" ht="25.5" x14ac:dyDescent="0.2">
      <c r="A240" s="12" t="s">
        <v>82</v>
      </c>
      <c r="B240" s="23"/>
      <c r="C240" s="42">
        <v>750</v>
      </c>
      <c r="D240" s="42"/>
      <c r="E240" s="42"/>
      <c r="F240" s="42">
        <v>668.22</v>
      </c>
      <c r="G240" s="42">
        <v>81.78</v>
      </c>
      <c r="H240" s="50">
        <v>750</v>
      </c>
      <c r="I240" s="68">
        <v>0</v>
      </c>
      <c r="J240" s="68">
        <v>0</v>
      </c>
      <c r="K240" s="68">
        <v>750</v>
      </c>
      <c r="L240" s="69">
        <v>0</v>
      </c>
      <c r="M240" s="70">
        <v>600</v>
      </c>
      <c r="N240" s="70"/>
      <c r="O240" s="70"/>
      <c r="P240" s="70">
        <v>528</v>
      </c>
      <c r="Q240" s="70">
        <v>72</v>
      </c>
      <c r="R240" s="91">
        <v>0</v>
      </c>
      <c r="S240" s="77">
        <v>3000</v>
      </c>
      <c r="T240" s="79" t="s">
        <v>277</v>
      </c>
      <c r="U240" s="79" t="s">
        <v>315</v>
      </c>
      <c r="V240" s="79" t="s">
        <v>277</v>
      </c>
      <c r="W240" s="79" t="s">
        <v>277</v>
      </c>
      <c r="X240" s="43" t="s">
        <v>277</v>
      </c>
      <c r="Y240" s="60">
        <v>500</v>
      </c>
      <c r="Z240" s="3"/>
      <c r="AA240" s="4"/>
    </row>
    <row r="241" spans="1:27" ht="25.5" x14ac:dyDescent="0.2">
      <c r="A241" s="13" t="s">
        <v>101</v>
      </c>
      <c r="B241" s="25"/>
      <c r="C241" s="42">
        <v>2050</v>
      </c>
      <c r="D241" s="42"/>
      <c r="E241" s="42"/>
      <c r="F241" s="42">
        <v>2057.7199999999998</v>
      </c>
      <c r="G241" s="42">
        <v>-7.72</v>
      </c>
      <c r="H241" s="50">
        <v>2050</v>
      </c>
      <c r="I241" s="68">
        <v>11</v>
      </c>
      <c r="J241" s="68">
        <v>0</v>
      </c>
      <c r="K241" s="68">
        <v>2060.0100000000002</v>
      </c>
      <c r="L241" s="69">
        <v>0.99</v>
      </c>
      <c r="M241" s="70">
        <v>2050</v>
      </c>
      <c r="N241" s="70"/>
      <c r="O241" s="70"/>
      <c r="P241" s="70">
        <v>2002.9</v>
      </c>
      <c r="Q241" s="70">
        <v>47.1</v>
      </c>
      <c r="R241" s="91">
        <v>2050</v>
      </c>
      <c r="S241" s="77"/>
      <c r="T241" s="79"/>
      <c r="U241" s="79"/>
      <c r="V241" s="79"/>
      <c r="W241" s="79"/>
      <c r="X241" s="43"/>
      <c r="Y241" s="60"/>
      <c r="Z241" s="3"/>
      <c r="AA241" s="4"/>
    </row>
    <row r="242" spans="1:27" ht="38.25" x14ac:dyDescent="0.2">
      <c r="A242" s="13" t="s">
        <v>103</v>
      </c>
      <c r="B242" s="25"/>
      <c r="C242" s="42">
        <v>200</v>
      </c>
      <c r="D242" s="42"/>
      <c r="E242" s="42"/>
      <c r="F242" s="42">
        <v>0</v>
      </c>
      <c r="G242" s="42">
        <v>200</v>
      </c>
      <c r="H242" s="51" t="s">
        <v>102</v>
      </c>
      <c r="I242" s="68"/>
      <c r="J242" s="68"/>
      <c r="K242" s="68"/>
      <c r="L242" s="69"/>
      <c r="M242" s="70">
        <v>100</v>
      </c>
      <c r="N242" s="70"/>
      <c r="O242" s="70"/>
      <c r="P242" s="70">
        <v>100</v>
      </c>
      <c r="Q242" s="70">
        <v>0</v>
      </c>
      <c r="R242" s="91">
        <v>100</v>
      </c>
      <c r="S242" s="77"/>
      <c r="T242" s="79"/>
      <c r="U242" s="79"/>
      <c r="V242" s="79"/>
      <c r="W242" s="79"/>
      <c r="X242" s="43"/>
      <c r="Y242" s="60"/>
      <c r="Z242" s="3"/>
      <c r="AA242" s="4"/>
    </row>
    <row r="243" spans="1:27" ht="25.5" x14ac:dyDescent="0.2">
      <c r="A243" s="12" t="s">
        <v>83</v>
      </c>
      <c r="B243" s="23"/>
      <c r="C243" s="42">
        <v>4000</v>
      </c>
      <c r="D243" s="42"/>
      <c r="E243" s="42"/>
      <c r="F243" s="42">
        <v>4000</v>
      </c>
      <c r="G243" s="42">
        <v>0</v>
      </c>
      <c r="H243" s="50">
        <v>4000</v>
      </c>
      <c r="I243" s="68">
        <v>0</v>
      </c>
      <c r="J243" s="68">
        <v>0</v>
      </c>
      <c r="K243" s="68">
        <v>4000</v>
      </c>
      <c r="L243" s="69">
        <v>0</v>
      </c>
      <c r="M243" s="70">
        <v>4500</v>
      </c>
      <c r="N243" s="70"/>
      <c r="O243" s="70"/>
      <c r="P243" s="70">
        <v>4500</v>
      </c>
      <c r="Q243" s="70">
        <v>0</v>
      </c>
      <c r="R243" s="91">
        <v>4500</v>
      </c>
      <c r="S243" s="77">
        <v>6000</v>
      </c>
      <c r="T243" s="201" t="s">
        <v>277</v>
      </c>
      <c r="U243" s="201" t="s">
        <v>277</v>
      </c>
      <c r="V243" s="201" t="s">
        <v>277</v>
      </c>
      <c r="W243" s="79" t="s">
        <v>277</v>
      </c>
      <c r="X243" s="43" t="s">
        <v>277</v>
      </c>
      <c r="Y243" s="60">
        <v>5000</v>
      </c>
      <c r="Z243" s="3"/>
      <c r="AA243" s="4"/>
    </row>
    <row r="244" spans="1:27" ht="25.5" x14ac:dyDescent="0.2">
      <c r="A244" s="12" t="s">
        <v>84</v>
      </c>
      <c r="B244" s="23"/>
      <c r="C244" s="42">
        <v>1600</v>
      </c>
      <c r="D244" s="42"/>
      <c r="E244" s="42"/>
      <c r="F244" s="42">
        <v>1520.45</v>
      </c>
      <c r="G244" s="42">
        <v>79.55</v>
      </c>
      <c r="H244" s="50">
        <v>400</v>
      </c>
      <c r="I244" s="68">
        <v>0</v>
      </c>
      <c r="J244" s="68">
        <v>0</v>
      </c>
      <c r="K244" s="68">
        <v>161.84</v>
      </c>
      <c r="L244" s="69">
        <v>238.16</v>
      </c>
      <c r="M244" s="70">
        <v>1600</v>
      </c>
      <c r="N244" s="70"/>
      <c r="O244" s="70"/>
      <c r="P244" s="70">
        <v>1106.72</v>
      </c>
      <c r="Q244" s="70">
        <v>493.28</v>
      </c>
      <c r="R244" s="91">
        <v>1400</v>
      </c>
      <c r="S244" s="77">
        <v>1450</v>
      </c>
      <c r="T244" s="100" t="s">
        <v>270</v>
      </c>
      <c r="U244" s="79" t="s">
        <v>270</v>
      </c>
      <c r="V244" s="79" t="s">
        <v>277</v>
      </c>
      <c r="W244" s="79" t="s">
        <v>277</v>
      </c>
      <c r="X244" s="43" t="s">
        <v>277</v>
      </c>
      <c r="Y244" s="60">
        <v>1200</v>
      </c>
      <c r="Z244" s="3"/>
      <c r="AA244" s="4"/>
    </row>
    <row r="245" spans="1:27" ht="25.5" x14ac:dyDescent="0.2">
      <c r="A245" s="23" t="s">
        <v>188</v>
      </c>
      <c r="B245" s="23"/>
      <c r="C245" s="44" t="s">
        <v>102</v>
      </c>
      <c r="D245" s="42"/>
      <c r="E245" s="42"/>
      <c r="F245" s="42"/>
      <c r="G245" s="42"/>
      <c r="H245" s="51" t="s">
        <v>102</v>
      </c>
      <c r="I245" s="68"/>
      <c r="J245" s="68"/>
      <c r="K245" s="68"/>
      <c r="L245" s="69"/>
      <c r="M245" s="70">
        <v>450</v>
      </c>
      <c r="N245" s="70"/>
      <c r="O245" s="70"/>
      <c r="P245" s="70">
        <v>74.34</v>
      </c>
      <c r="Q245" s="70">
        <v>375.66</v>
      </c>
      <c r="R245" s="91">
        <v>450</v>
      </c>
      <c r="S245" s="77">
        <v>900</v>
      </c>
      <c r="T245" s="201" t="s">
        <v>270</v>
      </c>
      <c r="U245" s="79" t="s">
        <v>270</v>
      </c>
      <c r="V245" s="79" t="s">
        <v>277</v>
      </c>
      <c r="W245" s="79" t="s">
        <v>277</v>
      </c>
      <c r="X245" s="43" t="s">
        <v>277</v>
      </c>
      <c r="Y245" s="60">
        <v>225</v>
      </c>
      <c r="Z245" s="3"/>
      <c r="AA245" s="4"/>
    </row>
    <row r="246" spans="1:27" x14ac:dyDescent="0.2">
      <c r="A246" s="13" t="s">
        <v>139</v>
      </c>
      <c r="B246" s="25"/>
      <c r="C246" s="44" t="s">
        <v>102</v>
      </c>
      <c r="D246" s="42"/>
      <c r="E246" s="42"/>
      <c r="F246" s="42"/>
      <c r="G246" s="42"/>
      <c r="H246" s="51" t="s">
        <v>102</v>
      </c>
      <c r="I246" s="68"/>
      <c r="J246" s="68"/>
      <c r="K246" s="68"/>
      <c r="L246" s="69"/>
      <c r="M246" s="70">
        <v>160</v>
      </c>
      <c r="N246" s="70"/>
      <c r="O246" s="70"/>
      <c r="P246" s="70">
        <v>0</v>
      </c>
      <c r="Q246" s="70">
        <v>160</v>
      </c>
      <c r="R246" s="91">
        <v>100</v>
      </c>
      <c r="S246" s="77"/>
      <c r="T246" s="79"/>
      <c r="U246" s="79"/>
      <c r="V246" s="79"/>
      <c r="W246" s="79"/>
      <c r="X246" s="43"/>
      <c r="Y246" s="60"/>
      <c r="Z246" s="3"/>
      <c r="AA246" s="4"/>
    </row>
    <row r="247" spans="1:27" x14ac:dyDescent="0.2">
      <c r="A247" s="23" t="s">
        <v>85</v>
      </c>
      <c r="B247" s="23"/>
      <c r="C247" s="42">
        <v>4000</v>
      </c>
      <c r="D247" s="42"/>
      <c r="E247" s="42"/>
      <c r="F247" s="42">
        <v>4000</v>
      </c>
      <c r="G247" s="42">
        <v>0</v>
      </c>
      <c r="H247" s="50">
        <v>4000</v>
      </c>
      <c r="I247" s="68">
        <v>0</v>
      </c>
      <c r="J247" s="68">
        <v>0</v>
      </c>
      <c r="K247" s="68">
        <v>4000</v>
      </c>
      <c r="L247" s="69">
        <v>0</v>
      </c>
      <c r="M247" s="70">
        <v>6300</v>
      </c>
      <c r="N247" s="70"/>
      <c r="O247" s="70"/>
      <c r="P247" s="70">
        <v>6300</v>
      </c>
      <c r="Q247" s="70">
        <v>0</v>
      </c>
      <c r="R247" s="91">
        <v>7600</v>
      </c>
      <c r="S247" s="77">
        <v>9000</v>
      </c>
      <c r="T247" s="100" t="s">
        <v>270</v>
      </c>
      <c r="U247" s="79" t="s">
        <v>270</v>
      </c>
      <c r="V247" s="79" t="s">
        <v>277</v>
      </c>
      <c r="W247" s="79" t="s">
        <v>277</v>
      </c>
      <c r="X247" s="43" t="s">
        <v>277</v>
      </c>
      <c r="Y247" s="60">
        <v>8300</v>
      </c>
      <c r="Z247" s="3"/>
      <c r="AA247" s="4"/>
    </row>
    <row r="248" spans="1:27" ht="38.25" x14ac:dyDescent="0.2">
      <c r="A248" s="23" t="s">
        <v>197</v>
      </c>
      <c r="B248" s="23"/>
      <c r="C248" s="44" t="s">
        <v>102</v>
      </c>
      <c r="D248" s="42"/>
      <c r="E248" s="42"/>
      <c r="F248" s="42"/>
      <c r="G248" s="42"/>
      <c r="H248" s="51" t="s">
        <v>102</v>
      </c>
      <c r="I248" s="68"/>
      <c r="J248" s="68"/>
      <c r="K248" s="68"/>
      <c r="L248" s="69"/>
      <c r="M248" s="71" t="s">
        <v>102</v>
      </c>
      <c r="N248" s="71"/>
      <c r="O248" s="71"/>
      <c r="P248" s="71">
        <v>700</v>
      </c>
      <c r="Q248" s="71">
        <v>0</v>
      </c>
      <c r="R248" s="92">
        <v>400</v>
      </c>
      <c r="S248" s="77">
        <v>3000</v>
      </c>
      <c r="T248" s="100" t="s">
        <v>270</v>
      </c>
      <c r="U248" s="79" t="s">
        <v>270</v>
      </c>
      <c r="V248" s="79" t="s">
        <v>277</v>
      </c>
      <c r="W248" s="79" t="s">
        <v>277</v>
      </c>
      <c r="X248" s="43" t="s">
        <v>277</v>
      </c>
      <c r="Y248" s="60">
        <v>400</v>
      </c>
      <c r="Z248" s="3"/>
      <c r="AA248" s="4"/>
    </row>
    <row r="249" spans="1:27" ht="25.5" x14ac:dyDescent="0.2">
      <c r="A249" s="23" t="s">
        <v>124</v>
      </c>
      <c r="B249" s="23"/>
      <c r="C249" s="42">
        <v>450</v>
      </c>
      <c r="D249" s="42">
        <v>112.5</v>
      </c>
      <c r="E249" s="42"/>
      <c r="F249" s="42">
        <v>562.5</v>
      </c>
      <c r="G249" s="42">
        <v>0</v>
      </c>
      <c r="H249" s="50">
        <v>585</v>
      </c>
      <c r="I249" s="68">
        <v>146.25</v>
      </c>
      <c r="J249" s="68">
        <v>0</v>
      </c>
      <c r="K249" s="68">
        <v>729.4</v>
      </c>
      <c r="L249" s="69">
        <v>1.85</v>
      </c>
      <c r="M249" s="70">
        <v>700</v>
      </c>
      <c r="N249" s="70"/>
      <c r="O249" s="70"/>
      <c r="P249" s="70">
        <v>696.25</v>
      </c>
      <c r="Q249" s="70">
        <v>3.75</v>
      </c>
      <c r="R249" s="91">
        <v>900</v>
      </c>
      <c r="S249" s="77">
        <v>2714.52</v>
      </c>
      <c r="T249" s="201" t="s">
        <v>277</v>
      </c>
      <c r="U249" s="201" t="s">
        <v>270</v>
      </c>
      <c r="V249" s="201" t="s">
        <v>277</v>
      </c>
      <c r="W249" s="79" t="s">
        <v>277</v>
      </c>
      <c r="X249" s="43" t="s">
        <v>277</v>
      </c>
      <c r="Y249" s="60">
        <v>1100</v>
      </c>
      <c r="Z249" s="3"/>
      <c r="AA249" s="4"/>
    </row>
    <row r="250" spans="1:27" ht="38.25" x14ac:dyDescent="0.2">
      <c r="A250" s="25" t="s">
        <v>86</v>
      </c>
      <c r="B250" s="23"/>
      <c r="C250" s="42">
        <v>1200</v>
      </c>
      <c r="D250" s="42"/>
      <c r="E250" s="42">
        <v>399.96</v>
      </c>
      <c r="F250" s="42">
        <v>800.04</v>
      </c>
      <c r="G250" s="42">
        <v>0</v>
      </c>
      <c r="H250" s="50">
        <v>1200</v>
      </c>
      <c r="I250" s="68">
        <v>0</v>
      </c>
      <c r="J250" s="68">
        <v>0</v>
      </c>
      <c r="K250" s="68">
        <v>600</v>
      </c>
      <c r="L250" s="69">
        <v>600</v>
      </c>
      <c r="M250" s="70">
        <v>1200</v>
      </c>
      <c r="N250" s="70"/>
      <c r="O250" s="70"/>
      <c r="P250" s="70">
        <v>1724.89</v>
      </c>
      <c r="Q250" s="70">
        <v>25.11</v>
      </c>
      <c r="R250" s="91">
        <v>700</v>
      </c>
      <c r="S250" s="77">
        <v>1200</v>
      </c>
      <c r="T250" s="100" t="s">
        <v>270</v>
      </c>
      <c r="U250" s="100" t="s">
        <v>270</v>
      </c>
      <c r="V250" s="201" t="s">
        <v>277</v>
      </c>
      <c r="W250" s="79" t="s">
        <v>277</v>
      </c>
      <c r="X250" s="238" t="s">
        <v>277</v>
      </c>
      <c r="Y250" s="60">
        <v>550</v>
      </c>
      <c r="Z250" s="3"/>
      <c r="AA250" s="4"/>
    </row>
    <row r="251" spans="1:27" ht="25.5" x14ac:dyDescent="0.2">
      <c r="A251" s="25" t="s">
        <v>249</v>
      </c>
      <c r="B251" s="23"/>
      <c r="C251" s="44" t="s">
        <v>102</v>
      </c>
      <c r="D251" s="42"/>
      <c r="E251" s="42"/>
      <c r="F251" s="42"/>
      <c r="G251" s="42"/>
      <c r="H251" s="51" t="s">
        <v>102</v>
      </c>
      <c r="I251" s="68"/>
      <c r="J251" s="68"/>
      <c r="K251" s="68"/>
      <c r="L251" s="69"/>
      <c r="M251" s="71" t="s">
        <v>102</v>
      </c>
      <c r="N251" s="71"/>
      <c r="O251" s="71"/>
      <c r="P251" s="71"/>
      <c r="Q251" s="71"/>
      <c r="R251" s="92" t="s">
        <v>102</v>
      </c>
      <c r="S251" s="77">
        <v>1000</v>
      </c>
      <c r="T251" s="100" t="s">
        <v>270</v>
      </c>
      <c r="U251" s="100" t="s">
        <v>270</v>
      </c>
      <c r="V251" s="201" t="s">
        <v>277</v>
      </c>
      <c r="W251" s="79" t="s">
        <v>277</v>
      </c>
      <c r="X251" s="43" t="s">
        <v>277</v>
      </c>
      <c r="Y251" s="60">
        <v>400</v>
      </c>
      <c r="Z251" s="3"/>
      <c r="AA251" s="4"/>
    </row>
    <row r="252" spans="1:27" ht="25.5" x14ac:dyDescent="0.2">
      <c r="A252" s="12" t="s">
        <v>87</v>
      </c>
      <c r="B252" s="23"/>
      <c r="C252" s="42">
        <v>1500</v>
      </c>
      <c r="D252" s="42"/>
      <c r="E252" s="42"/>
      <c r="F252" s="42">
        <v>1545.99</v>
      </c>
      <c r="G252" s="42">
        <v>-45.99</v>
      </c>
      <c r="H252" s="50">
        <v>1950</v>
      </c>
      <c r="I252" s="68">
        <v>0</v>
      </c>
      <c r="J252" s="68">
        <v>0</v>
      </c>
      <c r="K252" s="68">
        <v>1950.57</v>
      </c>
      <c r="L252" s="69">
        <v>-0.56999999999999995</v>
      </c>
      <c r="M252" s="70">
        <v>1750</v>
      </c>
      <c r="N252" s="70"/>
      <c r="O252" s="70"/>
      <c r="P252" s="70">
        <v>1724.89</v>
      </c>
      <c r="Q252" s="70">
        <v>25.11</v>
      </c>
      <c r="R252" s="91">
        <v>1750</v>
      </c>
      <c r="S252" s="77" t="s">
        <v>328</v>
      </c>
      <c r="T252" s="79"/>
      <c r="U252" s="201"/>
      <c r="V252" s="201"/>
      <c r="W252" s="79"/>
      <c r="X252" s="43"/>
      <c r="Y252" s="60"/>
      <c r="Z252" s="3"/>
      <c r="AA252" s="4"/>
    </row>
    <row r="253" spans="1:27" ht="38.25" x14ac:dyDescent="0.2">
      <c r="A253" s="12" t="s">
        <v>88</v>
      </c>
      <c r="B253" s="23"/>
      <c r="C253" s="42">
        <v>1500</v>
      </c>
      <c r="D253" s="42"/>
      <c r="E253" s="42"/>
      <c r="F253" s="42">
        <v>1510.04</v>
      </c>
      <c r="G253" s="42">
        <v>-10.039999999999999</v>
      </c>
      <c r="H253" s="50">
        <v>1500</v>
      </c>
      <c r="I253" s="68">
        <v>0</v>
      </c>
      <c r="J253" s="68">
        <v>0</v>
      </c>
      <c r="K253" s="68">
        <v>838.84</v>
      </c>
      <c r="L253" s="69">
        <v>661.16</v>
      </c>
      <c r="M253" s="70">
        <v>1500</v>
      </c>
      <c r="N253" s="70"/>
      <c r="O253" s="70"/>
      <c r="P253" s="70">
        <v>206.23</v>
      </c>
      <c r="Q253" s="70">
        <v>1293.77</v>
      </c>
      <c r="R253" s="91">
        <v>1000</v>
      </c>
      <c r="S253" s="77">
        <v>1500</v>
      </c>
      <c r="T253" s="100" t="s">
        <v>270</v>
      </c>
      <c r="U253" s="100" t="s">
        <v>270</v>
      </c>
      <c r="V253" s="201" t="s">
        <v>277</v>
      </c>
      <c r="W253" s="79" t="s">
        <v>277</v>
      </c>
      <c r="X253" s="43" t="s">
        <v>277</v>
      </c>
      <c r="Y253" s="60">
        <v>500</v>
      </c>
      <c r="Z253" s="3"/>
      <c r="AA253" s="4"/>
    </row>
    <row r="254" spans="1:27" ht="25.5" x14ac:dyDescent="0.2">
      <c r="A254" s="12" t="s">
        <v>89</v>
      </c>
      <c r="B254" s="23"/>
      <c r="C254" s="42">
        <v>4000</v>
      </c>
      <c r="D254" s="42">
        <v>500</v>
      </c>
      <c r="E254" s="42"/>
      <c r="F254" s="42">
        <v>4240.08</v>
      </c>
      <c r="G254" s="42">
        <v>259.92</v>
      </c>
      <c r="H254" s="50">
        <v>5000</v>
      </c>
      <c r="I254" s="68">
        <v>0</v>
      </c>
      <c r="J254" s="68">
        <v>0</v>
      </c>
      <c r="K254" s="68">
        <v>5000</v>
      </c>
      <c r="L254" s="69">
        <v>0</v>
      </c>
      <c r="M254" s="70">
        <v>5500</v>
      </c>
      <c r="N254" s="70"/>
      <c r="O254" s="70"/>
      <c r="P254" s="70">
        <v>5508.39</v>
      </c>
      <c r="Q254" s="70">
        <v>-8.39</v>
      </c>
      <c r="R254" s="91">
        <v>6000</v>
      </c>
      <c r="S254" s="77">
        <v>6500</v>
      </c>
      <c r="T254" s="100" t="s">
        <v>270</v>
      </c>
      <c r="U254" s="100" t="s">
        <v>270</v>
      </c>
      <c r="V254" s="201" t="s">
        <v>277</v>
      </c>
      <c r="W254" s="79" t="s">
        <v>277</v>
      </c>
      <c r="X254" s="43" t="s">
        <v>277</v>
      </c>
      <c r="Y254" s="60">
        <v>6500</v>
      </c>
      <c r="Z254" s="3"/>
      <c r="AA254" s="4"/>
    </row>
    <row r="255" spans="1:27" ht="51" x14ac:dyDescent="0.2">
      <c r="A255" s="12" t="s">
        <v>90</v>
      </c>
      <c r="B255" s="23"/>
      <c r="C255" s="42">
        <v>1600</v>
      </c>
      <c r="D255" s="42"/>
      <c r="E255" s="42"/>
      <c r="F255" s="42">
        <v>1599.33</v>
      </c>
      <c r="G255" s="42">
        <v>0.67</v>
      </c>
      <c r="H255" s="50">
        <v>2080</v>
      </c>
      <c r="I255" s="68">
        <v>0</v>
      </c>
      <c r="J255" s="68">
        <v>0</v>
      </c>
      <c r="K255" s="68">
        <v>2080</v>
      </c>
      <c r="L255" s="69">
        <v>0</v>
      </c>
      <c r="M255" s="70">
        <v>2700</v>
      </c>
      <c r="N255" s="70"/>
      <c r="O255" s="70"/>
      <c r="P255" s="70">
        <v>2670.8</v>
      </c>
      <c r="Q255" s="70">
        <v>29.2</v>
      </c>
      <c r="R255" s="91">
        <v>2700</v>
      </c>
      <c r="S255" s="77">
        <v>3400</v>
      </c>
      <c r="T255" s="201" t="s">
        <v>270</v>
      </c>
      <c r="U255" s="79" t="s">
        <v>270</v>
      </c>
      <c r="V255" s="79" t="s">
        <v>277</v>
      </c>
      <c r="W255" s="79" t="s">
        <v>277</v>
      </c>
      <c r="X255" s="43" t="s">
        <v>277</v>
      </c>
      <c r="Y255" s="60">
        <v>3000</v>
      </c>
      <c r="Z255" s="3"/>
      <c r="AA255" s="4"/>
    </row>
    <row r="256" spans="1:27" ht="25.5" x14ac:dyDescent="0.2">
      <c r="A256" s="12" t="s">
        <v>91</v>
      </c>
      <c r="B256" s="23"/>
      <c r="C256" s="42">
        <v>1850</v>
      </c>
      <c r="D256" s="42"/>
      <c r="E256" s="42"/>
      <c r="F256" s="42">
        <v>1382.46</v>
      </c>
      <c r="G256" s="42">
        <v>467.54</v>
      </c>
      <c r="H256" s="50">
        <v>1700</v>
      </c>
      <c r="I256" s="68">
        <v>0</v>
      </c>
      <c r="J256" s="68">
        <v>0</v>
      </c>
      <c r="K256" s="68">
        <v>1696.97</v>
      </c>
      <c r="L256" s="69">
        <v>3.03</v>
      </c>
      <c r="M256" s="70">
        <v>1850</v>
      </c>
      <c r="N256" s="70"/>
      <c r="O256" s="70"/>
      <c r="P256" s="70">
        <v>1850</v>
      </c>
      <c r="Q256" s="70">
        <v>0</v>
      </c>
      <c r="R256" s="91">
        <v>0</v>
      </c>
      <c r="S256" s="77">
        <v>4650</v>
      </c>
      <c r="T256" s="100" t="s">
        <v>270</v>
      </c>
      <c r="U256" s="100" t="s">
        <v>270</v>
      </c>
      <c r="V256" s="100" t="s">
        <v>277</v>
      </c>
      <c r="W256" s="79" t="s">
        <v>277</v>
      </c>
      <c r="X256" s="43" t="s">
        <v>277</v>
      </c>
      <c r="Y256" s="60">
        <v>1250</v>
      </c>
      <c r="Z256" s="3"/>
      <c r="AA256" s="4"/>
    </row>
    <row r="257" spans="1:27" ht="25.5" x14ac:dyDescent="0.2">
      <c r="A257" s="13" t="s">
        <v>104</v>
      </c>
      <c r="B257" s="25"/>
      <c r="C257" s="42">
        <v>1100</v>
      </c>
      <c r="D257" s="42">
        <v>473</v>
      </c>
      <c r="E257" s="42"/>
      <c r="F257" s="42">
        <v>1488.6</v>
      </c>
      <c r="G257" s="42">
        <v>84.4</v>
      </c>
      <c r="H257" s="50">
        <v>1250</v>
      </c>
      <c r="I257" s="68">
        <v>0</v>
      </c>
      <c r="J257" s="68">
        <v>0</v>
      </c>
      <c r="K257" s="68">
        <v>1219.3</v>
      </c>
      <c r="L257" s="69">
        <v>30.7</v>
      </c>
      <c r="M257" s="70">
        <v>1500</v>
      </c>
      <c r="N257" s="70"/>
      <c r="O257" s="70"/>
      <c r="P257" s="70">
        <v>1500</v>
      </c>
      <c r="Q257" s="70">
        <v>0</v>
      </c>
      <c r="R257" s="91">
        <v>0</v>
      </c>
      <c r="S257" s="77">
        <v>2500</v>
      </c>
      <c r="T257" s="79" t="s">
        <v>270</v>
      </c>
      <c r="U257" s="100" t="s">
        <v>270</v>
      </c>
      <c r="V257" s="100" t="s">
        <v>277</v>
      </c>
      <c r="W257" s="79" t="s">
        <v>277</v>
      </c>
      <c r="X257" s="43" t="s">
        <v>277</v>
      </c>
      <c r="Y257" s="60">
        <v>750</v>
      </c>
      <c r="Z257" s="3"/>
      <c r="AA257" s="4"/>
    </row>
    <row r="258" spans="1:27" ht="25.5" x14ac:dyDescent="0.2">
      <c r="A258" s="23" t="s">
        <v>140</v>
      </c>
      <c r="B258" s="23"/>
      <c r="C258" s="42">
        <v>400</v>
      </c>
      <c r="D258" s="42"/>
      <c r="E258" s="42"/>
      <c r="F258" s="42">
        <v>163.5</v>
      </c>
      <c r="G258" s="42">
        <v>236.5</v>
      </c>
      <c r="H258" s="50">
        <v>400</v>
      </c>
      <c r="I258" s="68">
        <v>0</v>
      </c>
      <c r="J258" s="68">
        <v>400</v>
      </c>
      <c r="K258" s="68">
        <v>0</v>
      </c>
      <c r="L258" s="69">
        <v>0</v>
      </c>
      <c r="M258" s="71" t="s">
        <v>102</v>
      </c>
      <c r="N258" s="71"/>
      <c r="O258" s="71"/>
      <c r="P258" s="71"/>
      <c r="Q258" s="71"/>
      <c r="R258" s="92">
        <v>0</v>
      </c>
      <c r="S258" s="77"/>
      <c r="T258" s="79"/>
      <c r="U258" s="79"/>
      <c r="V258" s="79"/>
      <c r="W258" s="79"/>
      <c r="X258" s="43"/>
      <c r="Y258" s="60"/>
      <c r="Z258" s="3"/>
      <c r="AA258" s="4"/>
    </row>
    <row r="259" spans="1:27" ht="25.5" x14ac:dyDescent="0.2">
      <c r="A259" s="12" t="s">
        <v>92</v>
      </c>
      <c r="B259" s="23"/>
      <c r="C259" s="42">
        <v>5000</v>
      </c>
      <c r="D259" s="42"/>
      <c r="E259" s="42"/>
      <c r="F259" s="42">
        <v>3499.25</v>
      </c>
      <c r="G259" s="42">
        <v>1500.75</v>
      </c>
      <c r="H259" s="50">
        <v>5000</v>
      </c>
      <c r="I259" s="68">
        <v>0</v>
      </c>
      <c r="J259" s="68">
        <v>0</v>
      </c>
      <c r="K259" s="68">
        <v>4563.5</v>
      </c>
      <c r="L259" s="69">
        <v>436.5</v>
      </c>
      <c r="M259" s="70">
        <v>4490</v>
      </c>
      <c r="N259" s="70"/>
      <c r="O259" s="70"/>
      <c r="P259" s="70">
        <v>4490</v>
      </c>
      <c r="Q259" s="70">
        <v>0</v>
      </c>
      <c r="R259" s="91">
        <v>4300</v>
      </c>
      <c r="S259" s="77">
        <v>7500</v>
      </c>
      <c r="T259" s="201" t="s">
        <v>270</v>
      </c>
      <c r="U259" s="201" t="s">
        <v>277</v>
      </c>
      <c r="V259" s="201" t="s">
        <v>277</v>
      </c>
      <c r="W259" s="79" t="s">
        <v>277</v>
      </c>
      <c r="X259" s="43" t="s">
        <v>277</v>
      </c>
      <c r="Y259" s="60">
        <v>4800</v>
      </c>
      <c r="Z259" s="3"/>
      <c r="AA259" s="4"/>
    </row>
    <row r="260" spans="1:27" x14ac:dyDescent="0.2">
      <c r="A260" s="12" t="s">
        <v>93</v>
      </c>
      <c r="B260" s="23"/>
      <c r="C260" s="42">
        <v>7550</v>
      </c>
      <c r="D260" s="42"/>
      <c r="E260" s="42"/>
      <c r="F260" s="42">
        <v>7491.04</v>
      </c>
      <c r="G260" s="42">
        <v>58.96</v>
      </c>
      <c r="H260" s="50">
        <v>6750</v>
      </c>
      <c r="I260" s="68">
        <v>0</v>
      </c>
      <c r="J260" s="68">
        <v>0</v>
      </c>
      <c r="K260" s="68">
        <v>5919.1</v>
      </c>
      <c r="L260" s="69">
        <v>830.9</v>
      </c>
      <c r="M260" s="70">
        <v>7400</v>
      </c>
      <c r="N260" s="70"/>
      <c r="O260" s="70"/>
      <c r="P260" s="70">
        <v>7400</v>
      </c>
      <c r="Q260" s="70">
        <v>0</v>
      </c>
      <c r="R260" s="91">
        <v>6000</v>
      </c>
      <c r="S260" s="77">
        <v>9375</v>
      </c>
      <c r="T260" s="201" t="s">
        <v>277</v>
      </c>
      <c r="U260" s="201" t="s">
        <v>277</v>
      </c>
      <c r="V260" s="201" t="s">
        <v>277</v>
      </c>
      <c r="W260" s="79" t="s">
        <v>277</v>
      </c>
      <c r="X260" s="43" t="s">
        <v>277</v>
      </c>
      <c r="Y260" s="60">
        <v>6800</v>
      </c>
      <c r="Z260" s="3"/>
      <c r="AA260" s="4"/>
    </row>
    <row r="261" spans="1:27" ht="38.25" x14ac:dyDescent="0.2">
      <c r="A261" s="12" t="s">
        <v>94</v>
      </c>
      <c r="B261" s="23"/>
      <c r="C261" s="42">
        <v>2625</v>
      </c>
      <c r="D261" s="42">
        <v>463.38</v>
      </c>
      <c r="E261" s="42"/>
      <c r="F261" s="42">
        <v>3088.38</v>
      </c>
      <c r="G261" s="42">
        <v>0</v>
      </c>
      <c r="H261" s="50">
        <v>2362.5</v>
      </c>
      <c r="I261" s="68">
        <v>590.62</v>
      </c>
      <c r="J261" s="68">
        <v>0</v>
      </c>
      <c r="K261" s="68">
        <v>2830.44</v>
      </c>
      <c r="L261" s="69">
        <v>122.68</v>
      </c>
      <c r="M261" s="70">
        <v>2800</v>
      </c>
      <c r="N261" s="70"/>
      <c r="O261" s="70"/>
      <c r="P261" s="70">
        <v>2800</v>
      </c>
      <c r="Q261" s="70">
        <v>0</v>
      </c>
      <c r="R261" s="91">
        <v>1000</v>
      </c>
      <c r="S261" s="77">
        <v>2800</v>
      </c>
      <c r="T261" s="100" t="s">
        <v>270</v>
      </c>
      <c r="U261" s="79" t="s">
        <v>270</v>
      </c>
      <c r="V261" s="79" t="s">
        <v>277</v>
      </c>
      <c r="W261" s="79" t="s">
        <v>277</v>
      </c>
      <c r="X261" s="43" t="s">
        <v>277</v>
      </c>
      <c r="Y261" s="60">
        <v>1300</v>
      </c>
      <c r="Z261" s="3"/>
      <c r="AA261" s="4"/>
    </row>
    <row r="262" spans="1:27" ht="38.25" x14ac:dyDescent="0.2">
      <c r="A262" s="12" t="s">
        <v>95</v>
      </c>
      <c r="B262" s="23"/>
      <c r="C262" s="42">
        <v>2500</v>
      </c>
      <c r="D262" s="42"/>
      <c r="E262" s="42"/>
      <c r="F262" s="42">
        <v>2436.17</v>
      </c>
      <c r="G262" s="42">
        <v>63.83</v>
      </c>
      <c r="H262" s="50">
        <v>2000</v>
      </c>
      <c r="I262" s="68">
        <v>500</v>
      </c>
      <c r="J262" s="68">
        <v>0</v>
      </c>
      <c r="K262" s="68">
        <v>2472.69</v>
      </c>
      <c r="L262" s="69">
        <v>27.31</v>
      </c>
      <c r="M262" s="70">
        <v>2600</v>
      </c>
      <c r="N262" s="70"/>
      <c r="O262" s="70"/>
      <c r="P262" s="70">
        <v>2170.8200000000002</v>
      </c>
      <c r="Q262" s="70">
        <v>429.18</v>
      </c>
      <c r="R262" s="91">
        <v>2800</v>
      </c>
      <c r="S262" s="77">
        <v>3500</v>
      </c>
      <c r="T262" s="79" t="s">
        <v>277</v>
      </c>
      <c r="U262" s="79" t="s">
        <v>270</v>
      </c>
      <c r="V262" s="79" t="s">
        <v>277</v>
      </c>
      <c r="W262" s="79" t="s">
        <v>277</v>
      </c>
      <c r="X262" s="43" t="s">
        <v>277</v>
      </c>
      <c r="Y262" s="60">
        <v>2000</v>
      </c>
      <c r="Z262" s="3"/>
      <c r="AA262" s="4"/>
    </row>
    <row r="263" spans="1:27" ht="25.5" x14ac:dyDescent="0.2">
      <c r="A263" s="12" t="s">
        <v>96</v>
      </c>
      <c r="B263" s="23"/>
      <c r="C263" s="42">
        <v>1500</v>
      </c>
      <c r="D263" s="42"/>
      <c r="E263" s="42"/>
      <c r="F263" s="42">
        <v>1506.01</v>
      </c>
      <c r="G263" s="42">
        <v>-6.01</v>
      </c>
      <c r="H263" s="50">
        <v>1500</v>
      </c>
      <c r="I263" s="68">
        <v>0</v>
      </c>
      <c r="J263" s="68">
        <v>0</v>
      </c>
      <c r="K263" s="68">
        <v>0</v>
      </c>
      <c r="L263" s="69">
        <v>1500</v>
      </c>
      <c r="M263" s="71" t="s">
        <v>102</v>
      </c>
      <c r="N263" s="71"/>
      <c r="O263" s="71"/>
      <c r="P263" s="71"/>
      <c r="Q263" s="71"/>
      <c r="R263" s="92">
        <v>1300</v>
      </c>
      <c r="S263" s="77">
        <v>1650</v>
      </c>
      <c r="T263" s="100" t="s">
        <v>277</v>
      </c>
      <c r="U263" s="79" t="s">
        <v>270</v>
      </c>
      <c r="V263" s="79" t="s">
        <v>277</v>
      </c>
      <c r="W263" s="79" t="s">
        <v>277</v>
      </c>
      <c r="X263" s="43" t="s">
        <v>277</v>
      </c>
      <c r="Y263" s="60">
        <v>800</v>
      </c>
      <c r="Z263" s="3"/>
      <c r="AA263" s="4"/>
    </row>
    <row r="264" spans="1:27" s="3" customFormat="1" x14ac:dyDescent="0.2">
      <c r="A264" s="11" t="s">
        <v>109</v>
      </c>
      <c r="B264" s="25"/>
      <c r="C264" s="42">
        <v>1500</v>
      </c>
      <c r="D264" s="66"/>
      <c r="E264" s="66"/>
      <c r="F264" s="66">
        <v>1395.9</v>
      </c>
      <c r="G264" s="66">
        <v>104.1</v>
      </c>
      <c r="H264" s="50">
        <v>1500</v>
      </c>
      <c r="I264" s="69">
        <v>0</v>
      </c>
      <c r="J264" s="69">
        <v>0</v>
      </c>
      <c r="K264" s="69">
        <v>1500</v>
      </c>
      <c r="L264" s="69">
        <v>0</v>
      </c>
      <c r="M264" s="70">
        <v>1200</v>
      </c>
      <c r="N264" s="70"/>
      <c r="O264" s="70"/>
      <c r="P264" s="70">
        <v>1200</v>
      </c>
      <c r="Q264" s="70">
        <v>0</v>
      </c>
      <c r="R264" s="91">
        <v>1200</v>
      </c>
      <c r="S264" s="77">
        <v>7322</v>
      </c>
      <c r="T264" s="100" t="s">
        <v>270</v>
      </c>
      <c r="U264" s="100" t="s">
        <v>270</v>
      </c>
      <c r="V264" s="100" t="s">
        <v>277</v>
      </c>
      <c r="W264" s="79" t="s">
        <v>277</v>
      </c>
      <c r="X264" s="43" t="s">
        <v>277</v>
      </c>
      <c r="Y264" s="60">
        <v>1300</v>
      </c>
    </row>
    <row r="265" spans="1:27" x14ac:dyDescent="0.2">
      <c r="A265" s="23" t="s">
        <v>159</v>
      </c>
      <c r="B265" s="23"/>
      <c r="C265" s="44" t="s">
        <v>102</v>
      </c>
      <c r="D265" s="66"/>
      <c r="E265" s="66"/>
      <c r="F265" s="66"/>
      <c r="G265" s="66"/>
      <c r="H265" s="50">
        <v>505</v>
      </c>
      <c r="I265" s="68">
        <v>0</v>
      </c>
      <c r="J265" s="68">
        <v>0</v>
      </c>
      <c r="K265" s="68">
        <v>505</v>
      </c>
      <c r="L265" s="69">
        <v>0</v>
      </c>
      <c r="M265" s="70">
        <v>1000</v>
      </c>
      <c r="N265" s="70"/>
      <c r="O265" s="70"/>
      <c r="P265" s="70">
        <v>0</v>
      </c>
      <c r="Q265" s="70">
        <v>1000</v>
      </c>
      <c r="R265" s="91">
        <v>2000</v>
      </c>
      <c r="S265" s="77">
        <v>3000</v>
      </c>
      <c r="T265" s="100" t="s">
        <v>270</v>
      </c>
      <c r="U265" s="100" t="s">
        <v>270</v>
      </c>
      <c r="V265" s="100" t="s">
        <v>277</v>
      </c>
      <c r="W265" s="79" t="s">
        <v>277</v>
      </c>
      <c r="X265" s="43" t="s">
        <v>277</v>
      </c>
      <c r="Y265" s="60">
        <v>1000</v>
      </c>
      <c r="Z265" s="3"/>
      <c r="AA265" s="4"/>
    </row>
    <row r="266" spans="1:27" ht="38.25" customHeight="1" x14ac:dyDescent="0.2">
      <c r="A266" s="23"/>
      <c r="B266" s="23"/>
      <c r="C266" s="211"/>
      <c r="D266" s="65">
        <v>73500</v>
      </c>
      <c r="E266" s="63"/>
      <c r="F266" s="274" t="s">
        <v>275</v>
      </c>
      <c r="G266" s="274"/>
      <c r="H266" s="274"/>
      <c r="I266" s="45"/>
      <c r="J266" s="45"/>
      <c r="K266" s="45"/>
      <c r="L266" s="45"/>
      <c r="M266" s="45"/>
      <c r="N266" s="45"/>
      <c r="O266" s="45"/>
      <c r="P266" s="45"/>
      <c r="Q266" s="45"/>
      <c r="R266" s="97">
        <f>SUM(R235:R265)</f>
        <v>72250</v>
      </c>
      <c r="S266" s="98">
        <f>SUM(S235:S265)</f>
        <v>111626.51999999999</v>
      </c>
      <c r="T266" s="48"/>
      <c r="U266" s="278" t="s">
        <v>195</v>
      </c>
      <c r="V266" s="279"/>
      <c r="W266" s="280"/>
      <c r="X266" s="32"/>
      <c r="Y266" s="16">
        <f>SUM(Y235:Y265)</f>
        <v>69475</v>
      </c>
      <c r="Z266" s="3"/>
    </row>
    <row r="267" spans="1:27" ht="12.75" customHeight="1" x14ac:dyDescent="0.2">
      <c r="A267" s="25"/>
      <c r="B267" s="25"/>
      <c r="C267" s="43"/>
      <c r="D267" s="43"/>
      <c r="E267" s="43"/>
      <c r="F267" s="266" t="s">
        <v>176</v>
      </c>
      <c r="G267" s="267"/>
      <c r="H267" s="267"/>
      <c r="I267" s="267"/>
      <c r="J267" s="267"/>
      <c r="K267" s="267"/>
      <c r="L267" s="267"/>
      <c r="M267" s="268"/>
      <c r="N267" s="96"/>
      <c r="O267" s="96"/>
      <c r="P267" s="96"/>
      <c r="Q267" s="96"/>
      <c r="R267" s="96"/>
      <c r="S267" s="95"/>
      <c r="T267" s="48"/>
      <c r="U267" s="263" t="s">
        <v>111</v>
      </c>
      <c r="V267" s="264"/>
      <c r="W267" s="265"/>
      <c r="X267" s="22"/>
      <c r="Y267" s="16">
        <f>SUM(Y266,Y233)</f>
        <v>428824</v>
      </c>
    </row>
    <row r="269" spans="1:27" x14ac:dyDescent="0.2">
      <c r="A269" s="15"/>
      <c r="I269" s="3"/>
      <c r="J269" s="3"/>
      <c r="K269" s="3"/>
    </row>
    <row r="270" spans="1:27" x14ac:dyDescent="0.2">
      <c r="A270" s="15"/>
      <c r="I270" s="3"/>
      <c r="J270" s="3"/>
      <c r="K270" s="3"/>
    </row>
    <row r="271" spans="1:27" x14ac:dyDescent="0.2">
      <c r="A271" s="15"/>
      <c r="I271" s="3"/>
      <c r="J271" s="3"/>
      <c r="K271" s="3"/>
    </row>
    <row r="272" spans="1:27" x14ac:dyDescent="0.2">
      <c r="A272" s="15"/>
      <c r="I272" s="3"/>
      <c r="J272" s="3"/>
      <c r="K272" s="3"/>
    </row>
    <row r="273" spans="1:11" x14ac:dyDescent="0.2">
      <c r="A273" s="15"/>
      <c r="I273" s="3"/>
      <c r="J273" s="3"/>
      <c r="K273" s="3"/>
    </row>
    <row r="274" spans="1:11" x14ac:dyDescent="0.2">
      <c r="A274" s="15"/>
      <c r="I274" s="3"/>
      <c r="J274" s="3"/>
      <c r="K274" s="3"/>
    </row>
    <row r="275" spans="1:11" x14ac:dyDescent="0.2">
      <c r="A275" s="15"/>
      <c r="I275" s="3"/>
      <c r="J275" s="3"/>
      <c r="K275" s="3"/>
    </row>
    <row r="276" spans="1:11" x14ac:dyDescent="0.2">
      <c r="A276" s="15"/>
      <c r="I276" s="3"/>
      <c r="J276" s="3"/>
      <c r="K276" s="3"/>
    </row>
    <row r="277" spans="1:11" x14ac:dyDescent="0.2">
      <c r="A277" s="15"/>
      <c r="I277" s="3"/>
      <c r="J277" s="3"/>
      <c r="K277" s="3"/>
    </row>
    <row r="278" spans="1:11" x14ac:dyDescent="0.2">
      <c r="A278" s="15"/>
      <c r="I278" s="3"/>
      <c r="J278" s="3"/>
      <c r="K278" s="3"/>
    </row>
    <row r="279" spans="1:11" x14ac:dyDescent="0.2">
      <c r="A279" s="15"/>
      <c r="I279" s="3"/>
      <c r="J279" s="3"/>
      <c r="K279" s="3"/>
    </row>
    <row r="280" spans="1:11" x14ac:dyDescent="0.2">
      <c r="A280" s="15"/>
      <c r="I280" s="3"/>
      <c r="J280" s="3"/>
      <c r="K280" s="3"/>
    </row>
    <row r="281" spans="1:11" x14ac:dyDescent="0.2">
      <c r="A281" s="15"/>
      <c r="I281" s="3"/>
      <c r="J281" s="3"/>
      <c r="K281" s="3"/>
    </row>
    <row r="282" spans="1:11" x14ac:dyDescent="0.2">
      <c r="A282" s="15"/>
      <c r="I282" s="3"/>
      <c r="J282" s="3"/>
      <c r="K282" s="3"/>
    </row>
    <row r="283" spans="1:11" x14ac:dyDescent="0.2">
      <c r="A283" s="15"/>
      <c r="I283" s="3"/>
      <c r="J283" s="3"/>
      <c r="K283" s="3"/>
    </row>
    <row r="284" spans="1:11" x14ac:dyDescent="0.2">
      <c r="A284" s="15"/>
      <c r="I284" s="3"/>
      <c r="J284" s="3"/>
      <c r="K284" s="3"/>
    </row>
    <row r="285" spans="1:11" x14ac:dyDescent="0.2">
      <c r="A285" s="15"/>
      <c r="I285" s="3"/>
      <c r="J285" s="3"/>
      <c r="K285" s="3"/>
    </row>
    <row r="286" spans="1:11" x14ac:dyDescent="0.2">
      <c r="A286" s="15"/>
      <c r="I286" s="3"/>
      <c r="J286" s="3"/>
      <c r="K286" s="3"/>
    </row>
    <row r="287" spans="1:11" x14ac:dyDescent="0.2">
      <c r="A287" s="15"/>
      <c r="I287" s="3"/>
      <c r="J287" s="3"/>
      <c r="K287" s="3"/>
    </row>
    <row r="288" spans="1:11" x14ac:dyDescent="0.2">
      <c r="A288" s="15"/>
      <c r="I288" s="3"/>
      <c r="J288" s="3"/>
      <c r="K288" s="3"/>
    </row>
    <row r="289" spans="1:11" x14ac:dyDescent="0.2">
      <c r="A289" s="15"/>
      <c r="I289" s="3"/>
      <c r="J289" s="3"/>
      <c r="K289" s="3"/>
    </row>
    <row r="290" spans="1:11" x14ac:dyDescent="0.2">
      <c r="A290" s="15"/>
      <c r="I290" s="3"/>
      <c r="J290" s="3"/>
      <c r="K290" s="3"/>
    </row>
    <row r="291" spans="1:11" x14ac:dyDescent="0.2">
      <c r="A291" s="15"/>
      <c r="I291" s="3"/>
      <c r="J291" s="3"/>
      <c r="K291" s="3"/>
    </row>
    <row r="292" spans="1:11" x14ac:dyDescent="0.2">
      <c r="A292" s="15"/>
      <c r="I292" s="3"/>
      <c r="J292" s="3"/>
      <c r="K292" s="3"/>
    </row>
    <row r="293" spans="1:11" x14ac:dyDescent="0.2">
      <c r="A293" s="15"/>
      <c r="I293" s="3"/>
      <c r="J293" s="3"/>
      <c r="K293" s="3"/>
    </row>
    <row r="294" spans="1:11" x14ac:dyDescent="0.2">
      <c r="A294" s="15"/>
      <c r="I294" s="3"/>
      <c r="J294" s="3"/>
      <c r="K294" s="3"/>
    </row>
    <row r="295" spans="1:11" x14ac:dyDescent="0.2">
      <c r="A295" s="15"/>
      <c r="I295" s="3"/>
      <c r="J295" s="3"/>
      <c r="K295" s="3"/>
    </row>
    <row r="296" spans="1:11" x14ac:dyDescent="0.2">
      <c r="A296" s="15"/>
      <c r="I296" s="3"/>
      <c r="J296" s="3"/>
      <c r="K296" s="3"/>
    </row>
    <row r="297" spans="1:11" x14ac:dyDescent="0.2">
      <c r="A297" s="15"/>
      <c r="I297" s="3"/>
      <c r="J297" s="3"/>
      <c r="K297" s="3"/>
    </row>
    <row r="298" spans="1:11" x14ac:dyDescent="0.2">
      <c r="A298" s="15"/>
      <c r="I298" s="3"/>
      <c r="J298" s="3"/>
      <c r="K298" s="3"/>
    </row>
    <row r="299" spans="1:11" x14ac:dyDescent="0.2">
      <c r="A299" s="15"/>
      <c r="I299" s="3"/>
      <c r="J299" s="3"/>
      <c r="K299" s="3"/>
    </row>
    <row r="300" spans="1:11" x14ac:dyDescent="0.2">
      <c r="A300" s="15"/>
      <c r="I300" s="3"/>
      <c r="J300" s="3"/>
      <c r="K300" s="3"/>
    </row>
    <row r="301" spans="1:11" x14ac:dyDescent="0.2">
      <c r="A301" s="15"/>
      <c r="I301" s="3"/>
      <c r="J301" s="3"/>
      <c r="K301" s="3"/>
    </row>
    <row r="302" spans="1:11" x14ac:dyDescent="0.2">
      <c r="A302" s="15"/>
      <c r="I302" s="3"/>
      <c r="J302" s="3"/>
      <c r="K302" s="3"/>
    </row>
    <row r="303" spans="1:11" x14ac:dyDescent="0.2">
      <c r="A303" s="15"/>
      <c r="I303" s="3"/>
      <c r="J303" s="3"/>
      <c r="K303" s="3"/>
    </row>
    <row r="304" spans="1:11" x14ac:dyDescent="0.2">
      <c r="A304" s="15"/>
      <c r="I304" s="3"/>
      <c r="J304" s="3"/>
      <c r="K304" s="3"/>
    </row>
    <row r="305" spans="1:11" x14ac:dyDescent="0.2">
      <c r="A305" s="15"/>
      <c r="I305" s="3"/>
      <c r="J305" s="3"/>
      <c r="K305" s="3"/>
    </row>
    <row r="306" spans="1:11" x14ac:dyDescent="0.2">
      <c r="A306" s="15"/>
      <c r="I306" s="3"/>
      <c r="J306" s="3"/>
      <c r="K306" s="3"/>
    </row>
    <row r="307" spans="1:11" x14ac:dyDescent="0.2">
      <c r="A307" s="15"/>
      <c r="I307" s="3"/>
      <c r="J307" s="3"/>
      <c r="K307" s="3"/>
    </row>
    <row r="308" spans="1:11" x14ac:dyDescent="0.2">
      <c r="A308" s="15"/>
      <c r="I308" s="3"/>
      <c r="J308" s="3"/>
      <c r="K308" s="3"/>
    </row>
    <row r="309" spans="1:11" x14ac:dyDescent="0.2">
      <c r="A309" s="15"/>
      <c r="I309" s="3"/>
      <c r="J309" s="3"/>
      <c r="K309" s="3"/>
    </row>
    <row r="310" spans="1:11" x14ac:dyDescent="0.2">
      <c r="A310" s="15"/>
      <c r="I310" s="3"/>
      <c r="J310" s="3"/>
      <c r="K310" s="3"/>
    </row>
    <row r="311" spans="1:11" x14ac:dyDescent="0.2">
      <c r="A311" s="15"/>
      <c r="I311" s="3"/>
      <c r="J311" s="3"/>
      <c r="K311" s="3"/>
    </row>
    <row r="312" spans="1:11" x14ac:dyDescent="0.2">
      <c r="A312" s="15"/>
      <c r="I312" s="3"/>
      <c r="J312" s="3"/>
      <c r="K312" s="3"/>
    </row>
    <row r="313" spans="1:11" x14ac:dyDescent="0.2">
      <c r="A313" s="15"/>
      <c r="I313" s="3"/>
      <c r="J313" s="3"/>
      <c r="K313" s="3"/>
    </row>
    <row r="314" spans="1:11" x14ac:dyDescent="0.2">
      <c r="A314" s="15"/>
      <c r="I314" s="3"/>
      <c r="J314" s="3"/>
      <c r="K314" s="3"/>
    </row>
    <row r="315" spans="1:11" x14ac:dyDescent="0.2">
      <c r="A315" s="15"/>
      <c r="I315" s="3"/>
      <c r="J315" s="3"/>
      <c r="K315" s="3"/>
    </row>
    <row r="316" spans="1:11" x14ac:dyDescent="0.2">
      <c r="A316" s="15"/>
      <c r="I316" s="3"/>
      <c r="J316" s="3"/>
      <c r="K316" s="3"/>
    </row>
    <row r="317" spans="1:11" x14ac:dyDescent="0.2">
      <c r="A317" s="15"/>
      <c r="I317" s="3"/>
      <c r="J317" s="3"/>
      <c r="K317" s="3"/>
    </row>
    <row r="318" spans="1:11" x14ac:dyDescent="0.2">
      <c r="A318" s="15"/>
      <c r="I318" s="3"/>
      <c r="J318" s="3"/>
      <c r="K318" s="3"/>
    </row>
    <row r="319" spans="1:11" x14ac:dyDescent="0.2">
      <c r="A319" s="15"/>
      <c r="I319" s="3"/>
      <c r="J319" s="3"/>
      <c r="K319" s="3"/>
    </row>
    <row r="320" spans="1:11" x14ac:dyDescent="0.2">
      <c r="A320" s="15"/>
      <c r="I320" s="3"/>
      <c r="J320" s="3"/>
      <c r="K320" s="3"/>
    </row>
    <row r="321" spans="1:11" x14ac:dyDescent="0.2">
      <c r="A321" s="15"/>
      <c r="I321" s="3"/>
      <c r="J321" s="3"/>
      <c r="K321" s="3"/>
    </row>
    <row r="322" spans="1:11" x14ac:dyDescent="0.2">
      <c r="A322" s="15"/>
      <c r="I322" s="3"/>
      <c r="J322" s="3"/>
      <c r="K322" s="3"/>
    </row>
    <row r="323" spans="1:11" x14ac:dyDescent="0.2">
      <c r="A323" s="15"/>
      <c r="I323" s="3"/>
      <c r="J323" s="3"/>
      <c r="K323" s="3"/>
    </row>
    <row r="324" spans="1:11" x14ac:dyDescent="0.2">
      <c r="A324" s="15"/>
      <c r="I324" s="3"/>
      <c r="J324" s="3"/>
      <c r="K324" s="3"/>
    </row>
    <row r="325" spans="1:11" x14ac:dyDescent="0.2">
      <c r="A325" s="15"/>
      <c r="I325" s="3"/>
      <c r="J325" s="3"/>
      <c r="K325" s="3"/>
    </row>
    <row r="326" spans="1:11" x14ac:dyDescent="0.2">
      <c r="A326" s="15"/>
      <c r="I326" s="3"/>
      <c r="J326" s="3"/>
      <c r="K326" s="3"/>
    </row>
    <row r="327" spans="1:11" x14ac:dyDescent="0.2">
      <c r="A327" s="15"/>
      <c r="I327" s="3"/>
      <c r="J327" s="3"/>
      <c r="K327" s="3"/>
    </row>
    <row r="328" spans="1:11" x14ac:dyDescent="0.2">
      <c r="A328" s="15"/>
      <c r="I328" s="3"/>
      <c r="J328" s="3"/>
      <c r="K328" s="3"/>
    </row>
    <row r="329" spans="1:11" x14ac:dyDescent="0.2">
      <c r="A329" s="15"/>
      <c r="I329" s="3"/>
      <c r="J329" s="3"/>
      <c r="K329" s="3"/>
    </row>
    <row r="330" spans="1:11" x14ac:dyDescent="0.2">
      <c r="A330" s="15"/>
      <c r="I330" s="3"/>
      <c r="J330" s="3"/>
      <c r="K330" s="3"/>
    </row>
    <row r="331" spans="1:11" x14ac:dyDescent="0.2">
      <c r="A331" s="15"/>
      <c r="I331" s="3"/>
      <c r="J331" s="3"/>
      <c r="K331" s="3"/>
    </row>
    <row r="332" spans="1:11" x14ac:dyDescent="0.2">
      <c r="A332" s="15"/>
      <c r="I332" s="3"/>
      <c r="J332" s="3"/>
      <c r="K332" s="3"/>
    </row>
    <row r="333" spans="1:11" x14ac:dyDescent="0.2">
      <c r="A333" s="15"/>
      <c r="I333" s="3"/>
      <c r="J333" s="3"/>
      <c r="K333" s="3"/>
    </row>
    <row r="334" spans="1:11" x14ac:dyDescent="0.2">
      <c r="A334" s="15"/>
      <c r="I334" s="3"/>
      <c r="J334" s="3"/>
      <c r="K334" s="3"/>
    </row>
    <row r="335" spans="1:11" x14ac:dyDescent="0.2">
      <c r="A335" s="15"/>
      <c r="I335" s="3"/>
      <c r="J335" s="3"/>
      <c r="K335" s="3"/>
    </row>
    <row r="336" spans="1:11" x14ac:dyDescent="0.2">
      <c r="A336" s="15"/>
      <c r="I336" s="3"/>
      <c r="J336" s="3"/>
      <c r="K336" s="3"/>
    </row>
    <row r="337" spans="1:11" x14ac:dyDescent="0.2">
      <c r="A337" s="15"/>
      <c r="I337" s="3"/>
      <c r="J337" s="3"/>
      <c r="K337" s="3"/>
    </row>
    <row r="338" spans="1:11" x14ac:dyDescent="0.2">
      <c r="A338" s="15"/>
      <c r="I338" s="3"/>
      <c r="J338" s="3"/>
      <c r="K338" s="3"/>
    </row>
    <row r="339" spans="1:11" x14ac:dyDescent="0.2">
      <c r="A339" s="15"/>
      <c r="I339" s="3"/>
      <c r="J339" s="3"/>
      <c r="K339" s="3"/>
    </row>
    <row r="340" spans="1:11" x14ac:dyDescent="0.2">
      <c r="A340" s="15"/>
      <c r="I340" s="3"/>
      <c r="J340" s="3"/>
      <c r="K340" s="3"/>
    </row>
    <row r="341" spans="1:11" x14ac:dyDescent="0.2">
      <c r="A341" s="15"/>
      <c r="I341" s="3"/>
      <c r="J341" s="3"/>
      <c r="K341" s="3"/>
    </row>
    <row r="342" spans="1:11" x14ac:dyDescent="0.2">
      <c r="A342" s="15"/>
      <c r="I342" s="3"/>
      <c r="J342" s="3"/>
      <c r="K342" s="3"/>
    </row>
    <row r="343" spans="1:11" x14ac:dyDescent="0.2">
      <c r="A343" s="15"/>
      <c r="I343" s="3"/>
      <c r="J343" s="3"/>
      <c r="K343" s="3"/>
    </row>
    <row r="344" spans="1:11" x14ac:dyDescent="0.2">
      <c r="A344" s="15"/>
      <c r="I344" s="3"/>
      <c r="J344" s="3"/>
      <c r="K344" s="3"/>
    </row>
    <row r="345" spans="1:11" x14ac:dyDescent="0.2">
      <c r="A345" s="15"/>
      <c r="I345" s="3"/>
      <c r="J345" s="3"/>
      <c r="K345" s="3"/>
    </row>
    <row r="346" spans="1:11" x14ac:dyDescent="0.2">
      <c r="A346" s="15"/>
      <c r="I346" s="3"/>
      <c r="J346" s="3"/>
      <c r="K346" s="3"/>
    </row>
    <row r="347" spans="1:11" x14ac:dyDescent="0.2">
      <c r="A347" s="15"/>
      <c r="I347" s="3"/>
      <c r="J347" s="3"/>
      <c r="K347" s="3"/>
    </row>
    <row r="348" spans="1:11" x14ac:dyDescent="0.2">
      <c r="A348" s="15"/>
      <c r="I348" s="3"/>
      <c r="J348" s="3"/>
      <c r="K348" s="3"/>
    </row>
    <row r="349" spans="1:11" x14ac:dyDescent="0.2">
      <c r="A349" s="15"/>
      <c r="I349" s="3"/>
      <c r="J349" s="3"/>
      <c r="K349" s="3"/>
    </row>
    <row r="350" spans="1:11" x14ac:dyDescent="0.2">
      <c r="A350" s="15"/>
      <c r="I350" s="3"/>
      <c r="J350" s="3"/>
      <c r="K350" s="3"/>
    </row>
    <row r="351" spans="1:11" x14ac:dyDescent="0.2">
      <c r="A351" s="15"/>
      <c r="I351" s="3"/>
      <c r="J351" s="3"/>
      <c r="K351" s="3"/>
    </row>
    <row r="352" spans="1:11" x14ac:dyDescent="0.2">
      <c r="A352" s="15"/>
      <c r="I352" s="3"/>
      <c r="J352" s="3"/>
      <c r="K352" s="3"/>
    </row>
    <row r="353" spans="1:11" x14ac:dyDescent="0.2">
      <c r="A353" s="15"/>
      <c r="I353" s="3"/>
      <c r="J353" s="3"/>
      <c r="K353" s="3"/>
    </row>
    <row r="354" spans="1:11" x14ac:dyDescent="0.2">
      <c r="A354" s="15"/>
      <c r="I354" s="3"/>
      <c r="J354" s="3"/>
      <c r="K354" s="3"/>
    </row>
    <row r="355" spans="1:11" x14ac:dyDescent="0.2">
      <c r="A355" s="15"/>
      <c r="I355" s="3"/>
      <c r="J355" s="3"/>
      <c r="K355" s="3"/>
    </row>
    <row r="356" spans="1:11" x14ac:dyDescent="0.2">
      <c r="A356" s="15"/>
      <c r="I356" s="3"/>
      <c r="J356" s="3"/>
      <c r="K356" s="3"/>
    </row>
    <row r="357" spans="1:11" x14ac:dyDescent="0.2">
      <c r="A357" s="15"/>
      <c r="I357" s="3"/>
      <c r="J357" s="3"/>
      <c r="K357" s="3"/>
    </row>
    <row r="358" spans="1:11" x14ac:dyDescent="0.2">
      <c r="A358" s="15"/>
      <c r="I358" s="3"/>
      <c r="J358" s="3"/>
      <c r="K358" s="3"/>
    </row>
    <row r="359" spans="1:11" x14ac:dyDescent="0.2">
      <c r="A359" s="15"/>
      <c r="I359" s="3"/>
      <c r="J359" s="3"/>
      <c r="K359" s="3"/>
    </row>
    <row r="360" spans="1:11" x14ac:dyDescent="0.2">
      <c r="A360" s="15"/>
      <c r="I360" s="3"/>
      <c r="J360" s="3"/>
      <c r="K360" s="3"/>
    </row>
    <row r="361" spans="1:11" x14ac:dyDescent="0.2">
      <c r="A361" s="15"/>
      <c r="I361" s="3"/>
      <c r="J361" s="3"/>
      <c r="K361" s="3"/>
    </row>
    <row r="362" spans="1:11" x14ac:dyDescent="0.2">
      <c r="A362" s="15"/>
      <c r="I362" s="3"/>
      <c r="J362" s="3"/>
      <c r="K362" s="3"/>
    </row>
    <row r="363" spans="1:11" x14ac:dyDescent="0.2">
      <c r="A363" s="15"/>
      <c r="I363" s="3"/>
      <c r="J363" s="3"/>
      <c r="K363" s="3"/>
    </row>
    <row r="364" spans="1:11" x14ac:dyDescent="0.2">
      <c r="A364" s="15"/>
      <c r="I364" s="3"/>
      <c r="J364" s="3"/>
      <c r="K364" s="3"/>
    </row>
    <row r="365" spans="1:11" x14ac:dyDescent="0.2">
      <c r="A365" s="15"/>
      <c r="I365" s="3"/>
      <c r="J365" s="3"/>
      <c r="K365" s="3"/>
    </row>
    <row r="366" spans="1:11" x14ac:dyDescent="0.2">
      <c r="A366" s="15"/>
      <c r="I366" s="3"/>
      <c r="J366" s="3"/>
      <c r="K366" s="3"/>
    </row>
    <row r="367" spans="1:11" x14ac:dyDescent="0.2">
      <c r="A367" s="15"/>
      <c r="I367" s="3"/>
      <c r="J367" s="3"/>
      <c r="K367" s="3"/>
    </row>
    <row r="368" spans="1:11" x14ac:dyDescent="0.2">
      <c r="A368" s="15"/>
      <c r="I368" s="3"/>
      <c r="J368" s="3"/>
      <c r="K368" s="3"/>
    </row>
    <row r="369" spans="1:11" x14ac:dyDescent="0.2">
      <c r="A369" s="15"/>
      <c r="I369" s="3"/>
      <c r="J369" s="3"/>
      <c r="K369" s="3"/>
    </row>
    <row r="370" spans="1:11" x14ac:dyDescent="0.2">
      <c r="A370" s="15"/>
      <c r="I370" s="3"/>
      <c r="J370" s="3"/>
      <c r="K370" s="3"/>
    </row>
    <row r="371" spans="1:11" x14ac:dyDescent="0.2">
      <c r="A371" s="15"/>
      <c r="I371" s="3"/>
      <c r="J371" s="3"/>
      <c r="K371" s="3"/>
    </row>
    <row r="372" spans="1:11" x14ac:dyDescent="0.2">
      <c r="A372" s="15"/>
      <c r="I372" s="3"/>
      <c r="J372" s="3"/>
      <c r="K372" s="3"/>
    </row>
    <row r="373" spans="1:11" x14ac:dyDescent="0.2">
      <c r="A373" s="15"/>
      <c r="I373" s="3"/>
      <c r="J373" s="3"/>
      <c r="K373" s="3"/>
    </row>
    <row r="374" spans="1:11" x14ac:dyDescent="0.2">
      <c r="A374" s="15"/>
      <c r="I374" s="3"/>
      <c r="J374" s="3"/>
      <c r="K374" s="3"/>
    </row>
    <row r="375" spans="1:11" x14ac:dyDescent="0.2">
      <c r="A375" s="15"/>
      <c r="I375" s="3"/>
      <c r="J375" s="3"/>
      <c r="K375" s="3"/>
    </row>
    <row r="376" spans="1:11" x14ac:dyDescent="0.2">
      <c r="A376" s="15"/>
      <c r="I376" s="3"/>
      <c r="J376" s="3"/>
      <c r="K376" s="3"/>
    </row>
    <row r="377" spans="1:11" x14ac:dyDescent="0.2">
      <c r="A377" s="15"/>
      <c r="I377" s="3"/>
      <c r="J377" s="3"/>
      <c r="K377" s="3"/>
    </row>
    <row r="378" spans="1:11" x14ac:dyDescent="0.2">
      <c r="A378" s="15"/>
      <c r="I378" s="3"/>
      <c r="J378" s="3"/>
      <c r="K378" s="3"/>
    </row>
    <row r="379" spans="1:11" x14ac:dyDescent="0.2">
      <c r="A379" s="15"/>
      <c r="I379" s="3"/>
      <c r="J379" s="3"/>
      <c r="K379" s="3"/>
    </row>
    <row r="380" spans="1:11" x14ac:dyDescent="0.2">
      <c r="A380" s="15"/>
      <c r="I380" s="3"/>
      <c r="J380" s="3"/>
      <c r="K380" s="3"/>
    </row>
    <row r="381" spans="1:11" x14ac:dyDescent="0.2">
      <c r="A381" s="15"/>
      <c r="I381" s="3"/>
      <c r="J381" s="3"/>
      <c r="K381" s="3"/>
    </row>
    <row r="382" spans="1:11" x14ac:dyDescent="0.2">
      <c r="A382" s="15"/>
      <c r="I382" s="3"/>
      <c r="J382" s="3"/>
      <c r="K382" s="3"/>
    </row>
    <row r="383" spans="1:11" x14ac:dyDescent="0.2">
      <c r="A383" s="15"/>
      <c r="I383" s="3"/>
      <c r="J383" s="3"/>
      <c r="K383" s="3"/>
    </row>
    <row r="384" spans="1:11" x14ac:dyDescent="0.2">
      <c r="A384" s="15"/>
      <c r="I384" s="3"/>
      <c r="J384" s="3"/>
      <c r="K384" s="3"/>
    </row>
    <row r="385" spans="1:11" x14ac:dyDescent="0.2">
      <c r="A385" s="15"/>
      <c r="I385" s="3"/>
      <c r="J385" s="3"/>
      <c r="K385" s="3"/>
    </row>
    <row r="386" spans="1:11" x14ac:dyDescent="0.2">
      <c r="A386" s="15"/>
      <c r="I386" s="3"/>
      <c r="J386" s="3"/>
      <c r="K386" s="3"/>
    </row>
    <row r="387" spans="1:11" x14ac:dyDescent="0.2">
      <c r="A387" s="15"/>
      <c r="I387" s="3"/>
      <c r="J387" s="3"/>
      <c r="K387" s="3"/>
    </row>
    <row r="388" spans="1:11" x14ac:dyDescent="0.2">
      <c r="A388" s="15"/>
      <c r="I388" s="3"/>
      <c r="J388" s="3"/>
      <c r="K388" s="3"/>
    </row>
    <row r="389" spans="1:11" x14ac:dyDescent="0.2">
      <c r="A389" s="15"/>
      <c r="I389" s="3"/>
      <c r="J389" s="3"/>
      <c r="K389" s="3"/>
    </row>
    <row r="390" spans="1:11" x14ac:dyDescent="0.2">
      <c r="A390" s="15"/>
      <c r="I390" s="3"/>
      <c r="J390" s="3"/>
      <c r="K390" s="3"/>
    </row>
    <row r="391" spans="1:11" x14ac:dyDescent="0.2">
      <c r="A391" s="15"/>
      <c r="I391" s="3"/>
      <c r="J391" s="3"/>
      <c r="K391" s="3"/>
    </row>
    <row r="392" spans="1:11" x14ac:dyDescent="0.2">
      <c r="A392" s="15"/>
      <c r="I392" s="3"/>
      <c r="J392" s="3"/>
      <c r="K392" s="3"/>
    </row>
    <row r="393" spans="1:11" x14ac:dyDescent="0.2">
      <c r="A393" s="15"/>
      <c r="I393" s="3"/>
      <c r="J393" s="3"/>
      <c r="K393" s="3"/>
    </row>
    <row r="394" spans="1:11" x14ac:dyDescent="0.2">
      <c r="A394" s="15"/>
      <c r="I394" s="3"/>
      <c r="J394" s="3"/>
      <c r="K394" s="3"/>
    </row>
    <row r="395" spans="1:11" x14ac:dyDescent="0.2">
      <c r="A395" s="15"/>
      <c r="I395" s="3"/>
      <c r="J395" s="3"/>
      <c r="K395" s="3"/>
    </row>
    <row r="396" spans="1:11" x14ac:dyDescent="0.2">
      <c r="A396" s="15"/>
      <c r="I396" s="3"/>
      <c r="J396" s="3"/>
      <c r="K396" s="3"/>
    </row>
    <row r="397" spans="1:11" x14ac:dyDescent="0.2">
      <c r="A397" s="15"/>
      <c r="I397" s="3"/>
      <c r="J397" s="3"/>
      <c r="K397" s="3"/>
    </row>
    <row r="398" spans="1:11" x14ac:dyDescent="0.2">
      <c r="A398" s="15"/>
      <c r="I398" s="3"/>
      <c r="J398" s="3"/>
      <c r="K398" s="3"/>
    </row>
    <row r="399" spans="1:11" x14ac:dyDescent="0.2">
      <c r="A399" s="15"/>
      <c r="I399" s="3"/>
      <c r="J399" s="3"/>
      <c r="K399" s="3"/>
    </row>
    <row r="400" spans="1:11" x14ac:dyDescent="0.2">
      <c r="A400" s="15"/>
      <c r="I400" s="3"/>
      <c r="J400" s="3"/>
      <c r="K400" s="3"/>
    </row>
    <row r="401" spans="1:11" x14ac:dyDescent="0.2">
      <c r="A401" s="15"/>
      <c r="I401" s="3"/>
      <c r="J401" s="3"/>
      <c r="K401" s="3"/>
    </row>
    <row r="402" spans="1:11" x14ac:dyDescent="0.2">
      <c r="A402" s="15"/>
      <c r="I402" s="3"/>
      <c r="J402" s="3"/>
      <c r="K402" s="3"/>
    </row>
    <row r="403" spans="1:11" x14ac:dyDescent="0.2">
      <c r="A403" s="15"/>
      <c r="I403" s="3"/>
      <c r="J403" s="3"/>
      <c r="K403" s="3"/>
    </row>
    <row r="404" spans="1:11" x14ac:dyDescent="0.2">
      <c r="A404" s="15"/>
      <c r="I404" s="3"/>
      <c r="J404" s="3"/>
      <c r="K404" s="3"/>
    </row>
    <row r="405" spans="1:11" x14ac:dyDescent="0.2">
      <c r="A405" s="15"/>
      <c r="I405" s="3"/>
      <c r="J405" s="3"/>
      <c r="K405" s="3"/>
    </row>
    <row r="406" spans="1:11" x14ac:dyDescent="0.2">
      <c r="A406" s="15"/>
      <c r="I406" s="3"/>
      <c r="J406" s="3"/>
      <c r="K406" s="3"/>
    </row>
    <row r="407" spans="1:11" x14ac:dyDescent="0.2">
      <c r="A407" s="15"/>
      <c r="I407" s="3"/>
      <c r="J407" s="3"/>
      <c r="K407" s="3"/>
    </row>
    <row r="408" spans="1:11" x14ac:dyDescent="0.2">
      <c r="A408" s="15"/>
      <c r="I408" s="3"/>
      <c r="J408" s="3"/>
      <c r="K408" s="3"/>
    </row>
    <row r="409" spans="1:11" x14ac:dyDescent="0.2">
      <c r="A409" s="15"/>
      <c r="I409" s="3"/>
      <c r="J409" s="3"/>
      <c r="K409" s="3"/>
    </row>
    <row r="410" spans="1:11" x14ac:dyDescent="0.2">
      <c r="A410" s="15"/>
      <c r="I410" s="3"/>
      <c r="J410" s="3"/>
      <c r="K410" s="3"/>
    </row>
    <row r="411" spans="1:11" x14ac:dyDescent="0.2">
      <c r="A411" s="15"/>
      <c r="I411" s="3"/>
      <c r="J411" s="3"/>
      <c r="K411" s="3"/>
    </row>
    <row r="412" spans="1:11" x14ac:dyDescent="0.2">
      <c r="A412" s="15"/>
      <c r="I412" s="3"/>
      <c r="J412" s="3"/>
      <c r="K412" s="3"/>
    </row>
    <row r="413" spans="1:11" x14ac:dyDescent="0.2">
      <c r="A413" s="15"/>
      <c r="I413" s="3"/>
      <c r="J413" s="3"/>
      <c r="K413" s="3"/>
    </row>
    <row r="414" spans="1:11" x14ac:dyDescent="0.2">
      <c r="A414" s="15"/>
      <c r="I414" s="3"/>
      <c r="J414" s="3"/>
      <c r="K414" s="3"/>
    </row>
    <row r="415" spans="1:11" x14ac:dyDescent="0.2">
      <c r="A415" s="15"/>
      <c r="I415" s="3"/>
      <c r="J415" s="3"/>
      <c r="K415" s="3"/>
    </row>
    <row r="416" spans="1:11" x14ac:dyDescent="0.2">
      <c r="A416" s="15"/>
      <c r="I416" s="3"/>
      <c r="J416" s="3"/>
      <c r="K416" s="3"/>
    </row>
    <row r="417" spans="1:11" x14ac:dyDescent="0.2">
      <c r="A417" s="15"/>
      <c r="I417" s="3"/>
      <c r="J417" s="3"/>
      <c r="K417" s="3"/>
    </row>
    <row r="418" spans="1:11" x14ac:dyDescent="0.2">
      <c r="A418" s="15"/>
      <c r="I418" s="3"/>
      <c r="J418" s="3"/>
      <c r="K418" s="3"/>
    </row>
    <row r="419" spans="1:11" x14ac:dyDescent="0.2">
      <c r="A419" s="15"/>
      <c r="I419" s="3"/>
      <c r="J419" s="3"/>
      <c r="K419" s="3"/>
    </row>
    <row r="420" spans="1:11" x14ac:dyDescent="0.2">
      <c r="A420" s="15"/>
      <c r="I420" s="3"/>
      <c r="J420" s="3"/>
      <c r="K420" s="3"/>
    </row>
    <row r="421" spans="1:11" x14ac:dyDescent="0.2">
      <c r="A421" s="15"/>
      <c r="I421" s="3"/>
      <c r="J421" s="3"/>
      <c r="K421" s="3"/>
    </row>
    <row r="422" spans="1:11" x14ac:dyDescent="0.2">
      <c r="A422" s="15"/>
      <c r="I422" s="3"/>
      <c r="J422" s="3"/>
      <c r="K422" s="3"/>
    </row>
    <row r="423" spans="1:11" x14ac:dyDescent="0.2">
      <c r="A423" s="15"/>
      <c r="I423" s="3"/>
      <c r="J423" s="3"/>
      <c r="K423" s="3"/>
    </row>
    <row r="424" spans="1:11" x14ac:dyDescent="0.2">
      <c r="A424" s="15"/>
      <c r="I424" s="3"/>
      <c r="J424" s="3"/>
      <c r="K424" s="3"/>
    </row>
    <row r="425" spans="1:11" x14ac:dyDescent="0.2">
      <c r="A425" s="15"/>
      <c r="I425" s="3"/>
      <c r="J425" s="3"/>
      <c r="K425" s="3"/>
    </row>
    <row r="426" spans="1:11" x14ac:dyDescent="0.2">
      <c r="A426" s="15"/>
      <c r="I426" s="3"/>
      <c r="J426" s="3"/>
      <c r="K426" s="3"/>
    </row>
    <row r="427" spans="1:11" x14ac:dyDescent="0.2">
      <c r="A427" s="15"/>
      <c r="I427" s="3"/>
      <c r="J427" s="3"/>
      <c r="K427" s="3"/>
    </row>
    <row r="428" spans="1:11" x14ac:dyDescent="0.2">
      <c r="A428" s="15"/>
      <c r="I428" s="3"/>
      <c r="J428" s="3"/>
      <c r="K428" s="3"/>
    </row>
    <row r="429" spans="1:11" x14ac:dyDescent="0.2">
      <c r="A429" s="15"/>
      <c r="I429" s="3"/>
      <c r="J429" s="3"/>
      <c r="K429" s="3"/>
    </row>
    <row r="430" spans="1:11" x14ac:dyDescent="0.2">
      <c r="A430" s="15"/>
      <c r="I430" s="3"/>
      <c r="J430" s="3"/>
      <c r="K430" s="3"/>
    </row>
    <row r="431" spans="1:11" x14ac:dyDescent="0.2">
      <c r="A431" s="15"/>
      <c r="I431" s="3"/>
      <c r="J431" s="3"/>
      <c r="K431" s="3"/>
    </row>
    <row r="432" spans="1:11" x14ac:dyDescent="0.2">
      <c r="A432" s="15"/>
      <c r="I432" s="3"/>
      <c r="J432" s="3"/>
      <c r="K432" s="3"/>
    </row>
    <row r="433" spans="1:11" x14ac:dyDescent="0.2">
      <c r="A433" s="15"/>
      <c r="I433" s="3"/>
      <c r="J433" s="3"/>
      <c r="K433" s="3"/>
    </row>
    <row r="434" spans="1:11" x14ac:dyDescent="0.2">
      <c r="A434" s="15"/>
      <c r="I434" s="3"/>
      <c r="J434" s="3"/>
      <c r="K434" s="3"/>
    </row>
    <row r="435" spans="1:11" x14ac:dyDescent="0.2">
      <c r="A435" s="15"/>
      <c r="I435" s="3"/>
      <c r="J435" s="3"/>
      <c r="K435" s="3"/>
    </row>
    <row r="436" spans="1:11" x14ac:dyDescent="0.2">
      <c r="A436" s="15"/>
      <c r="I436" s="3"/>
      <c r="J436" s="3"/>
      <c r="K436" s="3"/>
    </row>
    <row r="437" spans="1:11" x14ac:dyDescent="0.2">
      <c r="A437" s="15"/>
      <c r="I437" s="3"/>
      <c r="J437" s="3"/>
      <c r="K437" s="3"/>
    </row>
    <row r="438" spans="1:11" x14ac:dyDescent="0.2">
      <c r="A438" s="15"/>
      <c r="I438" s="3"/>
      <c r="J438" s="3"/>
      <c r="K438" s="3"/>
    </row>
    <row r="439" spans="1:11" x14ac:dyDescent="0.2">
      <c r="A439" s="15"/>
      <c r="I439" s="3"/>
      <c r="J439" s="3"/>
      <c r="K439" s="3"/>
    </row>
    <row r="440" spans="1:11" x14ac:dyDescent="0.2">
      <c r="A440" s="15"/>
      <c r="I440" s="3"/>
      <c r="J440" s="3"/>
      <c r="K440" s="3"/>
    </row>
    <row r="441" spans="1:11" x14ac:dyDescent="0.2">
      <c r="A441" s="15"/>
      <c r="I441" s="3"/>
      <c r="J441" s="3"/>
      <c r="K441" s="3"/>
    </row>
    <row r="442" spans="1:11" x14ac:dyDescent="0.2">
      <c r="A442" s="15"/>
      <c r="I442" s="3"/>
      <c r="J442" s="3"/>
      <c r="K442" s="3"/>
    </row>
    <row r="443" spans="1:11" x14ac:dyDescent="0.2">
      <c r="A443" s="15"/>
      <c r="I443" s="3"/>
      <c r="J443" s="3"/>
      <c r="K443" s="3"/>
    </row>
    <row r="444" spans="1:11" x14ac:dyDescent="0.2">
      <c r="A444" s="15"/>
      <c r="I444" s="3"/>
      <c r="J444" s="3"/>
      <c r="K444" s="3"/>
    </row>
    <row r="445" spans="1:11" x14ac:dyDescent="0.2">
      <c r="A445" s="15"/>
      <c r="I445" s="3"/>
      <c r="J445" s="3"/>
      <c r="K445" s="3"/>
    </row>
    <row r="446" spans="1:11" x14ac:dyDescent="0.2">
      <c r="A446" s="15"/>
      <c r="I446" s="3"/>
      <c r="J446" s="3"/>
      <c r="K446" s="3"/>
    </row>
    <row r="447" spans="1:11" x14ac:dyDescent="0.2">
      <c r="A447" s="15"/>
      <c r="I447" s="3"/>
      <c r="J447" s="3"/>
      <c r="K447" s="3"/>
    </row>
    <row r="448" spans="1:11" x14ac:dyDescent="0.2">
      <c r="A448" s="15"/>
      <c r="I448" s="3"/>
      <c r="J448" s="3"/>
      <c r="K448" s="3"/>
    </row>
    <row r="449" spans="1:11" x14ac:dyDescent="0.2">
      <c r="A449" s="15"/>
      <c r="I449" s="3"/>
      <c r="J449" s="3"/>
      <c r="K449" s="3"/>
    </row>
    <row r="450" spans="1:11" x14ac:dyDescent="0.2">
      <c r="A450" s="15"/>
      <c r="I450" s="3"/>
      <c r="J450" s="3"/>
      <c r="K450" s="3"/>
    </row>
    <row r="451" spans="1:11" x14ac:dyDescent="0.2">
      <c r="A451" s="15"/>
      <c r="I451" s="3"/>
      <c r="J451" s="3"/>
      <c r="K451" s="3"/>
    </row>
    <row r="452" spans="1:11" x14ac:dyDescent="0.2">
      <c r="A452" s="15"/>
      <c r="I452" s="3"/>
      <c r="J452" s="3"/>
      <c r="K452" s="3"/>
    </row>
    <row r="453" spans="1:11" x14ac:dyDescent="0.2">
      <c r="A453" s="15"/>
      <c r="I453" s="3"/>
      <c r="J453" s="3"/>
      <c r="K453" s="3"/>
    </row>
    <row r="454" spans="1:11" x14ac:dyDescent="0.2">
      <c r="A454" s="15"/>
      <c r="I454" s="3"/>
      <c r="J454" s="3"/>
      <c r="K454" s="3"/>
    </row>
    <row r="455" spans="1:11" x14ac:dyDescent="0.2">
      <c r="A455" s="15"/>
      <c r="I455" s="3"/>
      <c r="J455" s="3"/>
      <c r="K455" s="3"/>
    </row>
    <row r="456" spans="1:11" x14ac:dyDescent="0.2">
      <c r="A456" s="15"/>
      <c r="I456" s="3"/>
      <c r="J456" s="3"/>
      <c r="K456" s="3"/>
    </row>
    <row r="457" spans="1:11" x14ac:dyDescent="0.2">
      <c r="A457" s="15"/>
      <c r="I457" s="3"/>
      <c r="J457" s="3"/>
      <c r="K457" s="3"/>
    </row>
    <row r="458" spans="1:11" x14ac:dyDescent="0.2">
      <c r="A458" s="15"/>
      <c r="I458" s="3"/>
      <c r="J458" s="3"/>
      <c r="K458" s="3"/>
    </row>
    <row r="459" spans="1:11" x14ac:dyDescent="0.2">
      <c r="A459" s="15"/>
      <c r="I459" s="3"/>
      <c r="J459" s="3"/>
      <c r="K459" s="3"/>
    </row>
    <row r="460" spans="1:11" x14ac:dyDescent="0.2">
      <c r="A460" s="15"/>
      <c r="I460" s="3"/>
      <c r="J460" s="3"/>
      <c r="K460" s="3"/>
    </row>
    <row r="461" spans="1:11" x14ac:dyDescent="0.2">
      <c r="A461" s="15"/>
      <c r="I461" s="3"/>
      <c r="J461" s="3"/>
      <c r="K461" s="3"/>
    </row>
    <row r="462" spans="1:11" x14ac:dyDescent="0.2">
      <c r="A462" s="15"/>
      <c r="I462" s="3"/>
      <c r="J462" s="3"/>
      <c r="K462" s="3"/>
    </row>
    <row r="463" spans="1:11" x14ac:dyDescent="0.2">
      <c r="A463" s="15"/>
      <c r="I463" s="3"/>
      <c r="J463" s="3"/>
      <c r="K463" s="3"/>
    </row>
    <row r="464" spans="1:11" x14ac:dyDescent="0.2">
      <c r="A464" s="15"/>
      <c r="I464" s="3"/>
      <c r="J464" s="3"/>
      <c r="K464" s="3"/>
    </row>
    <row r="465" spans="1:11" x14ac:dyDescent="0.2">
      <c r="A465" s="15"/>
      <c r="I465" s="3"/>
      <c r="J465" s="3"/>
      <c r="K465" s="3"/>
    </row>
    <row r="466" spans="1:11" x14ac:dyDescent="0.2">
      <c r="A466" s="15"/>
      <c r="I466" s="3"/>
      <c r="J466" s="3"/>
      <c r="K466" s="3"/>
    </row>
    <row r="467" spans="1:11" x14ac:dyDescent="0.2">
      <c r="A467" s="15"/>
      <c r="I467" s="3"/>
      <c r="J467" s="3"/>
      <c r="K467" s="3"/>
    </row>
    <row r="468" spans="1:11" x14ac:dyDescent="0.2">
      <c r="A468" s="15"/>
      <c r="I468" s="3"/>
      <c r="J468" s="3"/>
      <c r="K468" s="3"/>
    </row>
  </sheetData>
  <mergeCells count="17">
    <mergeCell ref="W176:W177"/>
    <mergeCell ref="X176:X177"/>
    <mergeCell ref="Y176:Y177"/>
    <mergeCell ref="Z1:BB1"/>
    <mergeCell ref="U267:W267"/>
    <mergeCell ref="F267:M267"/>
    <mergeCell ref="A5:Y5"/>
    <mergeCell ref="S2:U2"/>
    <mergeCell ref="W2:X2"/>
    <mergeCell ref="F266:H266"/>
    <mergeCell ref="F233:H233"/>
    <mergeCell ref="U233:W233"/>
    <mergeCell ref="U266:W266"/>
    <mergeCell ref="A234:Y234"/>
    <mergeCell ref="S176:S177"/>
    <mergeCell ref="T176:T177"/>
    <mergeCell ref="U176:U177"/>
  </mergeCells>
  <pageMargins left="0" right="0" top="0.75" bottom="0.75" header="0.3" footer="0.3"/>
  <pageSetup scale="48" fitToHeight="8" orientation="landscape" r:id="rId1"/>
  <headerFooter>
    <oddHeader>&amp;C&amp;"Arial,Bold"&amp;24FY21 Funding Application Process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Z556"/>
  <sheetViews>
    <sheetView zoomScale="150" zoomScaleNormal="150" workbookViewId="0">
      <pane xSplit="1" topLeftCell="B1" activePane="topRight" state="frozen"/>
      <selection pane="topRight" activeCell="A10" sqref="A10"/>
    </sheetView>
  </sheetViews>
  <sheetFormatPr defaultColWidth="11" defaultRowHeight="12.75" x14ac:dyDescent="0.2"/>
  <cols>
    <col min="1" max="1" width="21.125" style="14" customWidth="1"/>
    <col min="2" max="3" width="13.625" style="3" bestFit="1" customWidth="1"/>
    <col min="4" max="4" width="12.375" style="3" bestFit="1" customWidth="1"/>
    <col min="5" max="5" width="11.25" style="1" bestFit="1" customWidth="1"/>
    <col min="6" max="6" width="13.75" style="1" customWidth="1"/>
    <col min="7" max="7" width="12.375" style="18" bestFit="1" customWidth="1"/>
    <col min="8" max="8" width="13.5" style="4" bestFit="1" customWidth="1"/>
    <col min="9" max="9" width="11" style="1" customWidth="1"/>
    <col min="10" max="10" width="15.75" style="1" customWidth="1"/>
    <col min="11" max="21" width="11" style="4" customWidth="1"/>
    <col min="22" max="22" width="11.25" style="4" customWidth="1"/>
    <col min="23" max="23" width="11" style="4" customWidth="1"/>
    <col min="24" max="16384" width="11" style="4"/>
  </cols>
  <sheetData>
    <row r="1" spans="1:26" ht="34.5" customHeight="1" x14ac:dyDescent="0.2">
      <c r="A1" s="288" t="s">
        <v>269</v>
      </c>
      <c r="B1" s="289"/>
      <c r="C1" s="289"/>
      <c r="D1" s="289"/>
      <c r="E1" s="289"/>
      <c r="F1" s="289"/>
      <c r="G1" s="289"/>
      <c r="H1" s="290"/>
      <c r="I1" s="294" t="str">
        <f>'Funding Process Tracking'!A3</f>
        <v>updated 2/28/2020</v>
      </c>
      <c r="J1" s="295"/>
    </row>
    <row r="2" spans="1:26" s="141" customFormat="1" ht="61.5" customHeight="1" thickBot="1" x14ac:dyDescent="0.25">
      <c r="A2" s="134" t="s">
        <v>352</v>
      </c>
      <c r="B2" s="135" t="s">
        <v>267</v>
      </c>
      <c r="C2" s="136" t="s">
        <v>268</v>
      </c>
      <c r="D2" s="137" t="s">
        <v>203</v>
      </c>
      <c r="E2" s="138" t="s">
        <v>202</v>
      </c>
      <c r="F2" s="139" t="s">
        <v>148</v>
      </c>
      <c r="G2" s="140" t="s">
        <v>131</v>
      </c>
      <c r="H2" s="134" t="s">
        <v>132</v>
      </c>
      <c r="I2" s="141" t="s">
        <v>258</v>
      </c>
      <c r="J2" s="141" t="s">
        <v>259</v>
      </c>
    </row>
    <row r="3" spans="1:26" s="8" customFormat="1" ht="23.25" customHeight="1" thickTop="1" x14ac:dyDescent="0.2">
      <c r="A3" s="291" t="s">
        <v>98</v>
      </c>
      <c r="B3" s="292"/>
      <c r="C3" s="292"/>
      <c r="D3" s="292"/>
      <c r="E3" s="292"/>
      <c r="F3" s="292"/>
      <c r="G3" s="292"/>
      <c r="H3" s="293"/>
    </row>
    <row r="4" spans="1:26" s="8" customFormat="1" ht="5.25" customHeight="1" x14ac:dyDescent="0.2">
      <c r="A4" s="84"/>
      <c r="B4" s="85"/>
      <c r="C4" s="85"/>
      <c r="D4" s="85"/>
      <c r="E4" s="85"/>
      <c r="F4" s="85"/>
      <c r="G4" s="85"/>
      <c r="H4" s="86"/>
    </row>
    <row r="5" spans="1:26" s="8" customFormat="1" ht="6" customHeight="1" x14ac:dyDescent="0.2">
      <c r="A5" s="142"/>
      <c r="B5" s="143"/>
      <c r="C5" s="143"/>
      <c r="D5" s="143"/>
      <c r="E5" s="143"/>
      <c r="F5" s="143"/>
      <c r="G5" s="143"/>
      <c r="H5" s="144"/>
    </row>
    <row r="6" spans="1:26" s="154" customFormat="1" ht="23.25" customHeight="1" x14ac:dyDescent="0.2">
      <c r="A6" s="152" t="s">
        <v>285</v>
      </c>
      <c r="B6" s="246">
        <f>'Funding Process Tracking'!S6</f>
        <v>2800</v>
      </c>
      <c r="C6" s="247">
        <f>'Funding Process Tracking'!Y6</f>
        <v>400</v>
      </c>
      <c r="D6" s="153"/>
      <c r="E6" s="153"/>
      <c r="F6" s="256">
        <f>C6-D6-E6</f>
        <v>400</v>
      </c>
      <c r="G6" s="154">
        <v>100</v>
      </c>
      <c r="H6" s="254">
        <f>F6+G6</f>
        <v>500</v>
      </c>
    </row>
    <row r="7" spans="1:26" ht="25.5" x14ac:dyDescent="0.2">
      <c r="A7" s="145" t="s">
        <v>120</v>
      </c>
      <c r="B7" s="146">
        <f>'Funding Process Tracking'!S7</f>
        <v>2000</v>
      </c>
      <c r="C7" s="147">
        <f>'Funding Process Tracking'!Y7</f>
        <v>2300</v>
      </c>
      <c r="D7" s="148"/>
      <c r="E7" s="149"/>
      <c r="F7" s="150">
        <f t="shared" ref="F7:F43" si="0">C7-D7-E7</f>
        <v>2300</v>
      </c>
      <c r="G7" s="151"/>
      <c r="H7" s="151">
        <f t="shared" ref="H7:H43" si="1">F7+G7</f>
        <v>2300</v>
      </c>
      <c r="W7" s="78"/>
      <c r="X7" s="81"/>
      <c r="Y7" s="81"/>
      <c r="Z7" s="81"/>
    </row>
    <row r="8" spans="1:26" ht="25.5" x14ac:dyDescent="0.2">
      <c r="A8" s="11" t="s">
        <v>1</v>
      </c>
      <c r="B8" s="46">
        <f>'Funding Process Tracking'!S8</f>
        <v>2500</v>
      </c>
      <c r="C8" s="26">
        <f>'Funding Process Tracking'!Y8</f>
        <v>2500</v>
      </c>
      <c r="D8" s="19"/>
      <c r="E8" s="20"/>
      <c r="F8" s="29">
        <f t="shared" si="0"/>
        <v>2500</v>
      </c>
      <c r="G8" s="28"/>
      <c r="H8" s="28">
        <f t="shared" si="1"/>
        <v>2500</v>
      </c>
    </row>
    <row r="9" spans="1:26" ht="38.25" x14ac:dyDescent="0.2">
      <c r="A9" s="11" t="s">
        <v>2</v>
      </c>
      <c r="B9" s="46">
        <f>'Funding Process Tracking'!S9</f>
        <v>0</v>
      </c>
      <c r="C9" s="26">
        <f>'Funding Process Tracking'!Y9</f>
        <v>0</v>
      </c>
      <c r="D9" s="19"/>
      <c r="E9" s="20"/>
      <c r="F9" s="29">
        <f t="shared" si="0"/>
        <v>0</v>
      </c>
      <c r="G9" s="28"/>
      <c r="H9" s="28">
        <f t="shared" si="1"/>
        <v>0</v>
      </c>
      <c r="W9" s="78"/>
      <c r="X9" s="81"/>
      <c r="Y9" s="81"/>
      <c r="Z9" s="81"/>
    </row>
    <row r="10" spans="1:26" ht="24" x14ac:dyDescent="0.2">
      <c r="A10" s="25" t="s">
        <v>281</v>
      </c>
      <c r="B10" s="46">
        <f>'Funding Process Tracking'!S10</f>
        <v>0</v>
      </c>
      <c r="C10" s="26">
        <f>'Funding Process Tracking'!Y10</f>
        <v>0</v>
      </c>
      <c r="D10" s="19"/>
      <c r="E10" s="20"/>
      <c r="F10" s="29">
        <f t="shared" si="0"/>
        <v>0</v>
      </c>
      <c r="G10" s="28"/>
      <c r="H10" s="28">
        <f t="shared" si="1"/>
        <v>0</v>
      </c>
      <c r="W10" s="78"/>
      <c r="X10" s="81"/>
      <c r="Y10" s="81"/>
      <c r="Z10" s="81"/>
    </row>
    <row r="11" spans="1:26" s="35" customFormat="1" x14ac:dyDescent="0.2">
      <c r="A11" s="25" t="s">
        <v>288</v>
      </c>
      <c r="B11" s="46">
        <f>'Funding Process Tracking'!S11</f>
        <v>10000</v>
      </c>
      <c r="C11" s="26">
        <f>'Funding Process Tracking'!Y11</f>
        <v>300</v>
      </c>
      <c r="D11" s="19"/>
      <c r="E11" s="20"/>
      <c r="F11" s="29">
        <f>C11-D11-E11</f>
        <v>300</v>
      </c>
      <c r="G11" s="28"/>
      <c r="H11" s="28">
        <f t="shared" si="1"/>
        <v>300</v>
      </c>
      <c r="I11" s="101"/>
      <c r="J11" s="101"/>
      <c r="W11" s="78"/>
      <c r="X11" s="81"/>
      <c r="Y11" s="81"/>
      <c r="Z11" s="81"/>
    </row>
    <row r="12" spans="1:26" x14ac:dyDescent="0.2">
      <c r="A12" s="11" t="s">
        <v>3</v>
      </c>
      <c r="B12" s="46">
        <f>'Funding Process Tracking'!S12</f>
        <v>6000</v>
      </c>
      <c r="C12" s="26">
        <f>'Funding Process Tracking'!Y12</f>
        <v>5600</v>
      </c>
      <c r="D12" s="19"/>
      <c r="E12" s="20"/>
      <c r="F12" s="29">
        <f t="shared" si="0"/>
        <v>5600</v>
      </c>
      <c r="G12" s="28"/>
      <c r="H12" s="28">
        <f t="shared" si="1"/>
        <v>5600</v>
      </c>
      <c r="W12" s="78"/>
      <c r="X12" s="81"/>
      <c r="Y12" s="81"/>
      <c r="Z12" s="81"/>
    </row>
    <row r="13" spans="1:26" x14ac:dyDescent="0.2">
      <c r="A13" s="25" t="s">
        <v>180</v>
      </c>
      <c r="B13" s="46">
        <f>'Funding Process Tracking'!S13</f>
        <v>150</v>
      </c>
      <c r="C13" s="26">
        <f>'Funding Process Tracking'!Y13</f>
        <v>80</v>
      </c>
      <c r="D13" s="19"/>
      <c r="E13" s="20"/>
      <c r="F13" s="29">
        <f t="shared" si="0"/>
        <v>80</v>
      </c>
      <c r="G13" s="28"/>
      <c r="H13" s="28">
        <f t="shared" si="1"/>
        <v>80</v>
      </c>
      <c r="W13" s="78"/>
      <c r="X13" s="81"/>
      <c r="Y13" s="81"/>
      <c r="Z13" s="81"/>
    </row>
    <row r="14" spans="1:26" ht="25.5" x14ac:dyDescent="0.2">
      <c r="A14" s="25" t="s">
        <v>230</v>
      </c>
      <c r="B14" s="46">
        <f>'Funding Process Tracking'!S14</f>
        <v>10000</v>
      </c>
      <c r="C14" s="26">
        <f>'Funding Process Tracking'!Y14</f>
        <v>250</v>
      </c>
      <c r="D14" s="19"/>
      <c r="E14" s="20"/>
      <c r="F14" s="29">
        <f t="shared" si="0"/>
        <v>250</v>
      </c>
      <c r="G14" s="28"/>
      <c r="H14" s="28">
        <f t="shared" si="1"/>
        <v>250</v>
      </c>
      <c r="W14" s="78"/>
      <c r="X14" s="81"/>
      <c r="Y14" s="81"/>
      <c r="Z14" s="81"/>
    </row>
    <row r="15" spans="1:26" ht="38.25" x14ac:dyDescent="0.2">
      <c r="A15" s="11" t="s">
        <v>4</v>
      </c>
      <c r="B15" s="46">
        <f>'Funding Process Tracking'!S15</f>
        <v>900</v>
      </c>
      <c r="C15" s="26">
        <f>'Funding Process Tracking'!Y15</f>
        <v>900</v>
      </c>
      <c r="D15" s="19"/>
      <c r="E15" s="20"/>
      <c r="F15" s="29">
        <f t="shared" si="0"/>
        <v>900</v>
      </c>
      <c r="G15" s="28"/>
      <c r="H15" s="28">
        <f t="shared" si="1"/>
        <v>900</v>
      </c>
      <c r="W15" s="78"/>
      <c r="X15" s="81"/>
      <c r="Y15" s="81"/>
      <c r="Z15" s="81"/>
    </row>
    <row r="16" spans="1:26" ht="25.5" x14ac:dyDescent="0.2">
      <c r="A16" s="11" t="s">
        <v>135</v>
      </c>
      <c r="B16" s="46">
        <f>'Funding Process Tracking'!S16</f>
        <v>1800</v>
      </c>
      <c r="C16" s="26">
        <f>'Funding Process Tracking'!Y16</f>
        <v>1440</v>
      </c>
      <c r="D16" s="19"/>
      <c r="E16" s="20"/>
      <c r="F16" s="29">
        <f t="shared" si="0"/>
        <v>1440</v>
      </c>
      <c r="G16" s="28"/>
      <c r="H16" s="28">
        <f t="shared" si="1"/>
        <v>1440</v>
      </c>
      <c r="W16" s="78"/>
      <c r="X16" s="81"/>
      <c r="Y16" s="81"/>
      <c r="Z16" s="81"/>
    </row>
    <row r="17" spans="1:26" ht="25.5" x14ac:dyDescent="0.2">
      <c r="A17" s="11" t="s">
        <v>5</v>
      </c>
      <c r="B17" s="46">
        <f>'Funding Process Tracking'!S17</f>
        <v>4000</v>
      </c>
      <c r="C17" s="26">
        <f>'Funding Process Tracking'!Y17</f>
        <v>1300</v>
      </c>
      <c r="D17" s="19"/>
      <c r="E17" s="20"/>
      <c r="F17" s="29">
        <f t="shared" si="0"/>
        <v>1300</v>
      </c>
      <c r="G17" s="28"/>
      <c r="H17" s="28">
        <f t="shared" si="1"/>
        <v>1300</v>
      </c>
      <c r="W17" s="78"/>
      <c r="X17" s="81"/>
      <c r="Y17" s="81"/>
      <c r="Z17" s="81"/>
    </row>
    <row r="18" spans="1:26" ht="25.5" x14ac:dyDescent="0.2">
      <c r="A18" s="11" t="s">
        <v>6</v>
      </c>
      <c r="B18" s="46">
        <f>'Funding Process Tracking'!S18</f>
        <v>5000</v>
      </c>
      <c r="C18" s="26">
        <f>'Funding Process Tracking'!Y18</f>
        <v>5000</v>
      </c>
      <c r="D18" s="19"/>
      <c r="E18" s="20"/>
      <c r="F18" s="29">
        <f t="shared" si="0"/>
        <v>5000</v>
      </c>
      <c r="G18" s="28"/>
      <c r="H18" s="28">
        <f t="shared" si="1"/>
        <v>5000</v>
      </c>
      <c r="W18" s="78"/>
      <c r="X18" s="81"/>
      <c r="Y18" s="81"/>
      <c r="Z18" s="81"/>
    </row>
    <row r="19" spans="1:26" s="35" customFormat="1" ht="25.5" x14ac:dyDescent="0.2">
      <c r="A19" s="25" t="s">
        <v>291</v>
      </c>
      <c r="B19" s="46">
        <f>'Funding Process Tracking'!S19</f>
        <v>750</v>
      </c>
      <c r="C19" s="26">
        <f>'Funding Process Tracking'!Y19</f>
        <v>250</v>
      </c>
      <c r="D19" s="19"/>
      <c r="E19" s="20"/>
      <c r="F19" s="29">
        <f>C19-D19-E19</f>
        <v>250</v>
      </c>
      <c r="G19" s="28">
        <v>250</v>
      </c>
      <c r="H19" s="28">
        <f t="shared" si="1"/>
        <v>500</v>
      </c>
      <c r="I19" s="101"/>
      <c r="J19" s="101"/>
      <c r="W19" s="78"/>
      <c r="X19" s="81"/>
      <c r="Y19" s="81"/>
      <c r="Z19" s="81"/>
    </row>
    <row r="20" spans="1:26" ht="25.5" x14ac:dyDescent="0.2">
      <c r="A20" s="25" t="s">
        <v>125</v>
      </c>
      <c r="B20" s="46">
        <f>'Funding Process Tracking'!S20</f>
        <v>800</v>
      </c>
      <c r="C20" s="26">
        <f>'Funding Process Tracking'!Y20</f>
        <v>800</v>
      </c>
      <c r="D20" s="19"/>
      <c r="E20" s="20"/>
      <c r="F20" s="29">
        <f t="shared" si="0"/>
        <v>800</v>
      </c>
      <c r="G20" s="28"/>
      <c r="H20" s="28">
        <f t="shared" si="1"/>
        <v>800</v>
      </c>
      <c r="W20" s="78"/>
      <c r="X20" s="81"/>
      <c r="Y20" s="81"/>
      <c r="Z20" s="81"/>
    </row>
    <row r="21" spans="1:26" s="35" customFormat="1" ht="25.5" x14ac:dyDescent="0.2">
      <c r="A21" s="25" t="s">
        <v>290</v>
      </c>
      <c r="B21" s="46">
        <f>'Funding Process Tracking'!S21</f>
        <v>1000</v>
      </c>
      <c r="C21" s="26">
        <f>'Funding Process Tracking'!Y21</f>
        <v>400</v>
      </c>
      <c r="D21" s="19"/>
      <c r="E21" s="20"/>
      <c r="F21" s="29">
        <f>C21-D21-E21</f>
        <v>400</v>
      </c>
      <c r="G21" s="28">
        <v>300</v>
      </c>
      <c r="H21" s="28">
        <f t="shared" si="1"/>
        <v>700</v>
      </c>
      <c r="I21" s="101"/>
      <c r="J21" s="101"/>
      <c r="W21" s="78"/>
      <c r="X21" s="81"/>
      <c r="Y21" s="81"/>
      <c r="Z21" s="81"/>
    </row>
    <row r="22" spans="1:26" ht="25.5" x14ac:dyDescent="0.2">
      <c r="A22" s="25" t="s">
        <v>243</v>
      </c>
      <c r="B22" s="46">
        <f>'Funding Process Tracking'!S22</f>
        <v>2000</v>
      </c>
      <c r="C22" s="26">
        <f>'Funding Process Tracking'!Y22</f>
        <v>350</v>
      </c>
      <c r="D22" s="19"/>
      <c r="E22" s="20">
        <f>C22*0.4</f>
        <v>140</v>
      </c>
      <c r="F22" s="29">
        <f t="shared" si="0"/>
        <v>210</v>
      </c>
      <c r="G22" s="28"/>
      <c r="H22" s="28">
        <f t="shared" si="1"/>
        <v>210</v>
      </c>
      <c r="W22" s="78"/>
      <c r="X22" s="81"/>
      <c r="Y22" s="81"/>
      <c r="Z22" s="81"/>
    </row>
    <row r="23" spans="1:26" ht="25.5" x14ac:dyDescent="0.2">
      <c r="A23" s="11" t="s">
        <v>7</v>
      </c>
      <c r="B23" s="46">
        <f>'Funding Process Tracking'!S23</f>
        <v>6381</v>
      </c>
      <c r="C23" s="26">
        <f>'Funding Process Tracking'!Y23</f>
        <v>5000</v>
      </c>
      <c r="D23" s="19"/>
      <c r="E23" s="20"/>
      <c r="F23" s="29">
        <f t="shared" si="0"/>
        <v>5000</v>
      </c>
      <c r="G23" s="28"/>
      <c r="H23" s="28">
        <f t="shared" si="1"/>
        <v>5000</v>
      </c>
      <c r="W23" s="78"/>
      <c r="X23" s="81"/>
      <c r="Y23" s="81"/>
      <c r="Z23" s="81"/>
    </row>
    <row r="24" spans="1:26" ht="25.5" x14ac:dyDescent="0.2">
      <c r="A24" s="12" t="s">
        <v>8</v>
      </c>
      <c r="B24" s="46">
        <f>'Funding Process Tracking'!S24</f>
        <v>4500</v>
      </c>
      <c r="C24" s="26">
        <f>'Funding Process Tracking'!Y24</f>
        <v>5000</v>
      </c>
      <c r="D24" s="19"/>
      <c r="E24" s="20"/>
      <c r="F24" s="29">
        <f t="shared" si="0"/>
        <v>5000</v>
      </c>
      <c r="G24" s="28"/>
      <c r="H24" s="28">
        <f t="shared" si="1"/>
        <v>5000</v>
      </c>
      <c r="W24" s="78"/>
      <c r="X24" s="81"/>
      <c r="Y24" s="81"/>
      <c r="Z24" s="81"/>
    </row>
    <row r="25" spans="1:26" ht="25.5" x14ac:dyDescent="0.2">
      <c r="A25" s="12" t="s">
        <v>9</v>
      </c>
      <c r="B25" s="46">
        <f>'Funding Process Tracking'!S25</f>
        <v>7500</v>
      </c>
      <c r="C25" s="26">
        <f>'Funding Process Tracking'!Y25</f>
        <v>7500</v>
      </c>
      <c r="D25" s="19"/>
      <c r="E25" s="20"/>
      <c r="F25" s="29">
        <f t="shared" si="0"/>
        <v>7500</v>
      </c>
      <c r="G25" s="28">
        <v>1000</v>
      </c>
      <c r="H25" s="28">
        <f t="shared" si="1"/>
        <v>8500</v>
      </c>
      <c r="W25" s="78"/>
      <c r="X25" s="81"/>
      <c r="Y25" s="81"/>
      <c r="Z25" s="81"/>
    </row>
    <row r="26" spans="1:26" ht="38.25" x14ac:dyDescent="0.2">
      <c r="A26" s="23" t="s">
        <v>144</v>
      </c>
      <c r="B26" s="46">
        <f>'Funding Process Tracking'!S26</f>
        <v>1080</v>
      </c>
      <c r="C26" s="26">
        <f>'Funding Process Tracking'!Y26</f>
        <v>1080</v>
      </c>
      <c r="D26" s="19"/>
      <c r="E26" s="20"/>
      <c r="F26" s="29">
        <f t="shared" si="0"/>
        <v>1080</v>
      </c>
      <c r="G26" s="28"/>
      <c r="H26" s="28">
        <f t="shared" si="1"/>
        <v>1080</v>
      </c>
      <c r="W26" s="78"/>
      <c r="X26" s="81"/>
      <c r="Y26" s="81"/>
      <c r="Z26" s="81"/>
    </row>
    <row r="27" spans="1:26" x14ac:dyDescent="0.2">
      <c r="A27" s="11" t="s">
        <v>99</v>
      </c>
      <c r="B27" s="46">
        <f>'Funding Process Tracking'!S27</f>
        <v>3600</v>
      </c>
      <c r="C27" s="26">
        <f>'Funding Process Tracking'!Y27</f>
        <v>1300</v>
      </c>
      <c r="D27" s="19"/>
      <c r="E27" s="20"/>
      <c r="F27" s="29">
        <f t="shared" si="0"/>
        <v>1300</v>
      </c>
      <c r="G27" s="28"/>
      <c r="H27" s="28">
        <f t="shared" si="1"/>
        <v>1300</v>
      </c>
      <c r="W27" s="78"/>
      <c r="X27" s="81"/>
      <c r="Y27" s="81"/>
      <c r="Z27" s="81"/>
    </row>
    <row r="28" spans="1:26" x14ac:dyDescent="0.2">
      <c r="A28" s="12" t="s">
        <v>10</v>
      </c>
      <c r="B28" s="46">
        <f>'Funding Process Tracking'!S28</f>
        <v>0</v>
      </c>
      <c r="C28" s="26">
        <f>'Funding Process Tracking'!Y28</f>
        <v>0</v>
      </c>
      <c r="D28" s="19"/>
      <c r="E28" s="20">
        <f>C28*0.4</f>
        <v>0</v>
      </c>
      <c r="F28" s="29">
        <f t="shared" si="0"/>
        <v>0</v>
      </c>
      <c r="G28" s="28"/>
      <c r="H28" s="28">
        <f t="shared" si="1"/>
        <v>0</v>
      </c>
      <c r="W28" s="78"/>
      <c r="X28" s="81"/>
      <c r="Y28" s="81"/>
      <c r="Z28" s="81"/>
    </row>
    <row r="29" spans="1:26" ht="25.5" x14ac:dyDescent="0.2">
      <c r="A29" s="12" t="s">
        <v>11</v>
      </c>
      <c r="B29" s="46">
        <f>'Funding Process Tracking'!S29</f>
        <v>0</v>
      </c>
      <c r="C29" s="26">
        <f>'Funding Process Tracking'!Y29</f>
        <v>0</v>
      </c>
      <c r="D29" s="19"/>
      <c r="E29" s="20"/>
      <c r="F29" s="29">
        <f t="shared" si="0"/>
        <v>0</v>
      </c>
      <c r="G29" s="28"/>
      <c r="H29" s="28">
        <f t="shared" si="1"/>
        <v>0</v>
      </c>
      <c r="W29" s="78"/>
      <c r="X29" s="81"/>
      <c r="Y29" s="81"/>
      <c r="Z29" s="81"/>
    </row>
    <row r="30" spans="1:26" ht="25.5" x14ac:dyDescent="0.2">
      <c r="A30" s="12" t="s">
        <v>136</v>
      </c>
      <c r="B30" s="46">
        <f>'Funding Process Tracking'!S30</f>
        <v>897.82</v>
      </c>
      <c r="C30" s="26">
        <f>'Funding Process Tracking'!Y30</f>
        <v>400</v>
      </c>
      <c r="D30" s="19"/>
      <c r="E30" s="20"/>
      <c r="F30" s="29">
        <f t="shared" si="0"/>
        <v>400</v>
      </c>
      <c r="G30" s="28"/>
      <c r="H30" s="28">
        <f t="shared" si="1"/>
        <v>400</v>
      </c>
      <c r="W30" s="78"/>
      <c r="X30" s="81"/>
      <c r="Y30" s="81"/>
      <c r="Z30" s="81"/>
    </row>
    <row r="31" spans="1:26" ht="25.5" x14ac:dyDescent="0.2">
      <c r="A31" s="12" t="s">
        <v>118</v>
      </c>
      <c r="B31" s="46">
        <f>'Funding Process Tracking'!S31</f>
        <v>2000</v>
      </c>
      <c r="C31" s="26">
        <f>'Funding Process Tracking'!Y31</f>
        <v>1000</v>
      </c>
      <c r="D31" s="19"/>
      <c r="E31" s="20"/>
      <c r="F31" s="29">
        <f t="shared" si="0"/>
        <v>1000</v>
      </c>
      <c r="G31" s="28">
        <v>400</v>
      </c>
      <c r="H31" s="28">
        <f t="shared" si="1"/>
        <v>1400</v>
      </c>
      <c r="W31" s="78"/>
      <c r="X31" s="81"/>
      <c r="Y31" s="81"/>
      <c r="Z31" s="81"/>
    </row>
    <row r="32" spans="1:26" ht="25.5" x14ac:dyDescent="0.2">
      <c r="A32" s="12" t="s">
        <v>12</v>
      </c>
      <c r="B32" s="46">
        <f>'Funding Process Tracking'!S32</f>
        <v>2700</v>
      </c>
      <c r="C32" s="26">
        <f>'Funding Process Tracking'!Y32</f>
        <v>0</v>
      </c>
      <c r="D32" s="19"/>
      <c r="E32" s="20"/>
      <c r="F32" s="29"/>
      <c r="G32" s="28"/>
      <c r="H32" s="28">
        <f t="shared" si="1"/>
        <v>0</v>
      </c>
      <c r="W32" s="78"/>
      <c r="X32" s="81"/>
      <c r="Y32" s="81"/>
      <c r="Z32" s="81"/>
    </row>
    <row r="33" spans="1:26" ht="25.5" x14ac:dyDescent="0.2">
      <c r="A33" s="12" t="s">
        <v>121</v>
      </c>
      <c r="B33" s="46">
        <v>7500</v>
      </c>
      <c r="C33" s="26">
        <f>'Funding Process Tracking'!Y33</f>
        <v>4000</v>
      </c>
      <c r="D33" s="19"/>
      <c r="E33" s="20"/>
      <c r="F33" s="29">
        <f t="shared" si="0"/>
        <v>4000</v>
      </c>
      <c r="G33" s="28"/>
      <c r="H33" s="28">
        <f t="shared" si="1"/>
        <v>4000</v>
      </c>
      <c r="W33" s="78"/>
      <c r="X33" s="81"/>
      <c r="Y33" s="81"/>
      <c r="Z33" s="81"/>
    </row>
    <row r="34" spans="1:26" s="35" customFormat="1" ht="25.5" x14ac:dyDescent="0.2">
      <c r="A34" s="25" t="s">
        <v>284</v>
      </c>
      <c r="B34" s="46">
        <f>'Funding Process Tracking'!S34</f>
        <v>600</v>
      </c>
      <c r="C34" s="26">
        <f>'Funding Process Tracking'!Y34</f>
        <v>0</v>
      </c>
      <c r="D34" s="19"/>
      <c r="E34" s="20"/>
      <c r="F34" s="29"/>
      <c r="G34" s="28"/>
      <c r="H34" s="28"/>
      <c r="I34" s="101"/>
      <c r="J34" s="101"/>
      <c r="W34" s="78"/>
      <c r="X34" s="81"/>
      <c r="Y34" s="81"/>
      <c r="Z34" s="81"/>
    </row>
    <row r="35" spans="1:26" ht="25.5" x14ac:dyDescent="0.2">
      <c r="A35" s="12" t="s">
        <v>13</v>
      </c>
      <c r="B35" s="46">
        <f>'Funding Process Tracking'!S35</f>
        <v>7000</v>
      </c>
      <c r="C35" s="26">
        <f>'Funding Process Tracking'!Y35</f>
        <v>6500</v>
      </c>
      <c r="D35" s="19"/>
      <c r="E35" s="20"/>
      <c r="F35" s="29">
        <f t="shared" si="0"/>
        <v>6500</v>
      </c>
      <c r="G35" s="28"/>
      <c r="H35" s="28">
        <f t="shared" si="1"/>
        <v>6500</v>
      </c>
      <c r="W35" s="78"/>
      <c r="X35" s="81"/>
      <c r="Y35" s="81"/>
      <c r="Z35" s="81"/>
    </row>
    <row r="36" spans="1:26" ht="25.5" x14ac:dyDescent="0.2">
      <c r="A36" s="23" t="s">
        <v>182</v>
      </c>
      <c r="B36" s="46" t="str">
        <f>'Funding Process Tracking'!S36</f>
        <v>NOT IN TECH CONNECT</v>
      </c>
      <c r="C36" s="26">
        <f>'Funding Process Tracking'!Y36</f>
        <v>0</v>
      </c>
      <c r="D36" s="19"/>
      <c r="E36" s="20"/>
      <c r="F36" s="29">
        <f t="shared" si="0"/>
        <v>0</v>
      </c>
      <c r="G36" s="28"/>
      <c r="H36" s="28">
        <f t="shared" si="1"/>
        <v>0</v>
      </c>
      <c r="W36" s="78"/>
      <c r="X36" s="81"/>
      <c r="Y36" s="81"/>
      <c r="Z36" s="81"/>
    </row>
    <row r="37" spans="1:26" x14ac:dyDescent="0.2">
      <c r="A37" s="23" t="s">
        <v>145</v>
      </c>
      <c r="B37" s="46">
        <f>'Funding Process Tracking'!S37</f>
        <v>1000</v>
      </c>
      <c r="C37" s="26">
        <f>'Funding Process Tracking'!Y37</f>
        <v>500</v>
      </c>
      <c r="D37" s="19"/>
      <c r="E37" s="20"/>
      <c r="F37" s="29">
        <f t="shared" si="0"/>
        <v>500</v>
      </c>
      <c r="G37" s="28">
        <v>100</v>
      </c>
      <c r="H37" s="28">
        <f t="shared" si="1"/>
        <v>600</v>
      </c>
      <c r="I37" s="1" t="s">
        <v>353</v>
      </c>
      <c r="W37" s="78"/>
      <c r="X37" s="81"/>
      <c r="Y37" s="81"/>
      <c r="Z37" s="81"/>
    </row>
    <row r="38" spans="1:26" s="35" customFormat="1" x14ac:dyDescent="0.2">
      <c r="A38" s="25" t="s">
        <v>323</v>
      </c>
      <c r="B38" s="46">
        <f>'Funding Process Tracking'!S38</f>
        <v>0</v>
      </c>
      <c r="C38" s="26">
        <f>'Funding Process Tracking'!Y38</f>
        <v>0</v>
      </c>
      <c r="D38" s="19"/>
      <c r="E38" s="20"/>
      <c r="F38" s="29"/>
      <c r="G38" s="28"/>
      <c r="H38" s="28"/>
      <c r="I38" s="217"/>
      <c r="J38" s="217"/>
      <c r="W38" s="78"/>
      <c r="X38" s="81"/>
      <c r="Y38" s="81"/>
      <c r="Z38" s="81"/>
    </row>
    <row r="39" spans="1:26" ht="38.25" customHeight="1" x14ac:dyDescent="0.2">
      <c r="A39" s="23" t="s">
        <v>232</v>
      </c>
      <c r="B39" s="46">
        <f>'Funding Process Tracking'!S39</f>
        <v>500</v>
      </c>
      <c r="C39" s="26">
        <f>'Funding Process Tracking'!Y39</f>
        <v>500</v>
      </c>
      <c r="D39" s="19"/>
      <c r="E39" s="20"/>
      <c r="F39" s="29">
        <f t="shared" si="0"/>
        <v>500</v>
      </c>
      <c r="G39" s="28"/>
      <c r="H39" s="28">
        <f t="shared" si="1"/>
        <v>500</v>
      </c>
      <c r="W39" s="78"/>
      <c r="X39" s="81"/>
      <c r="Y39" s="81"/>
      <c r="Z39" s="81"/>
    </row>
    <row r="40" spans="1:26" x14ac:dyDescent="0.2">
      <c r="A40" s="11" t="s">
        <v>134</v>
      </c>
      <c r="B40" s="46">
        <f>'Funding Process Tracking'!S40</f>
        <v>900</v>
      </c>
      <c r="C40" s="26">
        <f>'Funding Process Tracking'!Y40</f>
        <v>700</v>
      </c>
      <c r="D40" s="19"/>
      <c r="E40" s="20"/>
      <c r="F40" s="29">
        <f t="shared" si="0"/>
        <v>700</v>
      </c>
      <c r="G40" s="28"/>
      <c r="H40" s="28">
        <f t="shared" si="1"/>
        <v>700</v>
      </c>
      <c r="W40" s="78"/>
      <c r="X40" s="81"/>
      <c r="Y40" s="81"/>
      <c r="Z40" s="81"/>
    </row>
    <row r="41" spans="1:26" x14ac:dyDescent="0.2">
      <c r="A41" s="12" t="s">
        <v>14</v>
      </c>
      <c r="B41" s="46">
        <f>'Funding Process Tracking'!S41</f>
        <v>4050</v>
      </c>
      <c r="C41" s="26">
        <f>'Funding Process Tracking'!Y41</f>
        <v>4050</v>
      </c>
      <c r="D41" s="19"/>
      <c r="E41" s="20"/>
      <c r="F41" s="29">
        <f t="shared" si="0"/>
        <v>4050</v>
      </c>
      <c r="G41" s="28"/>
      <c r="H41" s="28">
        <f t="shared" si="1"/>
        <v>4050</v>
      </c>
      <c r="W41" s="78"/>
      <c r="X41" s="81"/>
      <c r="Y41" s="81"/>
      <c r="Z41" s="81"/>
    </row>
    <row r="42" spans="1:26" ht="25.5" x14ac:dyDescent="0.2">
      <c r="A42" s="12" t="s">
        <v>15</v>
      </c>
      <c r="B42" s="46">
        <f>'Funding Process Tracking'!S42</f>
        <v>25000</v>
      </c>
      <c r="C42" s="26">
        <f>'Funding Process Tracking'!Y42</f>
        <v>13000</v>
      </c>
      <c r="D42" s="19"/>
      <c r="E42" s="20"/>
      <c r="F42" s="29">
        <f t="shared" si="0"/>
        <v>13000</v>
      </c>
      <c r="G42" s="28"/>
      <c r="H42" s="28">
        <f t="shared" si="1"/>
        <v>13000</v>
      </c>
      <c r="W42" s="78"/>
      <c r="X42" s="81"/>
      <c r="Y42" s="81"/>
      <c r="Z42" s="81"/>
    </row>
    <row r="43" spans="1:26" ht="25.5" x14ac:dyDescent="0.2">
      <c r="A43" s="23" t="s">
        <v>246</v>
      </c>
      <c r="B43" s="46">
        <f>'Funding Process Tracking'!S43</f>
        <v>0</v>
      </c>
      <c r="C43" s="26">
        <f>'Funding Process Tracking'!Y43</f>
        <v>0</v>
      </c>
      <c r="D43" s="19">
        <f>C43*0.2</f>
        <v>0</v>
      </c>
      <c r="E43" s="20"/>
      <c r="F43" s="29">
        <f t="shared" si="0"/>
        <v>0</v>
      </c>
      <c r="G43" s="28"/>
      <c r="H43" s="28">
        <f t="shared" si="1"/>
        <v>0</v>
      </c>
      <c r="W43" s="78"/>
      <c r="X43" s="81"/>
      <c r="Y43" s="81"/>
      <c r="Z43" s="81"/>
    </row>
    <row r="44" spans="1:26" ht="25.5" x14ac:dyDescent="0.2">
      <c r="A44" s="12" t="s">
        <v>16</v>
      </c>
      <c r="B44" s="46">
        <f>'Funding Process Tracking'!S44</f>
        <v>10000</v>
      </c>
      <c r="C44" s="26">
        <f>'Funding Process Tracking'!Y44</f>
        <v>9000</v>
      </c>
      <c r="D44" s="19"/>
      <c r="E44" s="20"/>
      <c r="F44" s="29">
        <f t="shared" ref="F44:F82" si="2">C44-D44-E44</f>
        <v>9000</v>
      </c>
      <c r="G44" s="28"/>
      <c r="H44" s="28">
        <f t="shared" ref="H44:H82" si="3">F44+G44</f>
        <v>9000</v>
      </c>
      <c r="W44" s="78"/>
      <c r="X44" s="81"/>
      <c r="Y44" s="81"/>
      <c r="Z44" s="81"/>
    </row>
    <row r="45" spans="1:26" ht="25.5" x14ac:dyDescent="0.2">
      <c r="A45" s="23" t="s">
        <v>126</v>
      </c>
      <c r="B45" s="46">
        <f>'Funding Process Tracking'!S45</f>
        <v>2000</v>
      </c>
      <c r="C45" s="26">
        <f>'Funding Process Tracking'!Y45</f>
        <v>800</v>
      </c>
      <c r="D45" s="19"/>
      <c r="E45" s="20"/>
      <c r="F45" s="29">
        <f t="shared" si="2"/>
        <v>800</v>
      </c>
      <c r="G45" s="28"/>
      <c r="H45" s="28">
        <f t="shared" si="3"/>
        <v>800</v>
      </c>
      <c r="W45" s="78"/>
      <c r="X45" s="81"/>
      <c r="Y45" s="81"/>
      <c r="Z45" s="81"/>
    </row>
    <row r="46" spans="1:26" ht="25.5" x14ac:dyDescent="0.2">
      <c r="A46" s="23" t="s">
        <v>193</v>
      </c>
      <c r="B46" s="46">
        <f>'Funding Process Tracking'!S46</f>
        <v>3000</v>
      </c>
      <c r="C46" s="26">
        <f>'Funding Process Tracking'!Y46</f>
        <v>0</v>
      </c>
      <c r="D46" s="19"/>
      <c r="E46" s="20"/>
      <c r="F46" s="29"/>
      <c r="G46" s="28"/>
      <c r="H46" s="28">
        <f t="shared" si="3"/>
        <v>0</v>
      </c>
      <c r="W46" s="78"/>
      <c r="X46" s="81"/>
      <c r="Y46" s="81"/>
      <c r="Z46" s="81"/>
    </row>
    <row r="47" spans="1:26" x14ac:dyDescent="0.2">
      <c r="A47" s="23" t="s">
        <v>137</v>
      </c>
      <c r="B47" s="46">
        <f>'Funding Process Tracking'!S47</f>
        <v>0</v>
      </c>
      <c r="C47" s="26">
        <f>'Funding Process Tracking'!Y47</f>
        <v>0</v>
      </c>
      <c r="D47" s="19"/>
      <c r="E47" s="20"/>
      <c r="F47" s="29">
        <f t="shared" si="2"/>
        <v>0</v>
      </c>
      <c r="G47" s="28"/>
      <c r="H47" s="28">
        <f t="shared" si="3"/>
        <v>0</v>
      </c>
      <c r="W47" s="78"/>
      <c r="X47" s="81"/>
      <c r="Y47" s="81"/>
      <c r="Z47" s="81"/>
    </row>
    <row r="48" spans="1:26" x14ac:dyDescent="0.2">
      <c r="A48" s="12" t="s">
        <v>17</v>
      </c>
      <c r="B48" s="46">
        <f>'Funding Process Tracking'!S48</f>
        <v>1500</v>
      </c>
      <c r="C48" s="26">
        <f>'Funding Process Tracking'!Y48</f>
        <v>1150</v>
      </c>
      <c r="D48" s="19"/>
      <c r="E48" s="20"/>
      <c r="F48" s="29">
        <f t="shared" si="2"/>
        <v>1150</v>
      </c>
      <c r="G48" s="28"/>
      <c r="H48" s="28">
        <f t="shared" si="3"/>
        <v>1150</v>
      </c>
      <c r="W48" s="78"/>
      <c r="X48" s="81"/>
      <c r="Y48" s="81"/>
      <c r="Z48" s="81"/>
    </row>
    <row r="49" spans="1:26" x14ac:dyDescent="0.2">
      <c r="A49" s="12" t="s">
        <v>18</v>
      </c>
      <c r="B49" s="46">
        <f>'Funding Process Tracking'!S49</f>
        <v>500</v>
      </c>
      <c r="C49" s="26">
        <f>'Funding Process Tracking'!Y49</f>
        <v>0</v>
      </c>
      <c r="D49" s="19"/>
      <c r="E49" s="20"/>
      <c r="F49" s="29"/>
      <c r="G49" s="28"/>
      <c r="H49" s="28">
        <f t="shared" si="3"/>
        <v>0</v>
      </c>
      <c r="W49" s="78"/>
      <c r="X49" s="81"/>
      <c r="Y49" s="81"/>
      <c r="Z49" s="81"/>
    </row>
    <row r="50" spans="1:26" s="35" customFormat="1" ht="14.25" customHeight="1" x14ac:dyDescent="0.2">
      <c r="A50" s="25" t="s">
        <v>302</v>
      </c>
      <c r="B50" s="46">
        <f>'Funding Process Tracking'!S50</f>
        <v>2500</v>
      </c>
      <c r="C50" s="26">
        <f>'Funding Process Tracking'!Y50</f>
        <v>0</v>
      </c>
      <c r="D50" s="19"/>
      <c r="E50" s="20"/>
      <c r="F50" s="29"/>
      <c r="G50" s="28"/>
      <c r="H50" s="28"/>
      <c r="I50" s="103"/>
      <c r="J50" s="103"/>
      <c r="W50" s="78"/>
      <c r="X50" s="81"/>
      <c r="Y50" s="81"/>
      <c r="Z50" s="81"/>
    </row>
    <row r="51" spans="1:26" x14ac:dyDescent="0.2">
      <c r="A51" s="12" t="s">
        <v>115</v>
      </c>
      <c r="B51" s="46">
        <f>'Funding Process Tracking'!S51</f>
        <v>11000</v>
      </c>
      <c r="C51" s="26">
        <f>'Funding Process Tracking'!Y51</f>
        <v>6500</v>
      </c>
      <c r="D51" s="19"/>
      <c r="E51" s="20"/>
      <c r="F51" s="29">
        <f t="shared" si="2"/>
        <v>6500</v>
      </c>
      <c r="G51" s="28"/>
      <c r="H51" s="28">
        <f t="shared" si="3"/>
        <v>6500</v>
      </c>
      <c r="W51" s="78"/>
      <c r="X51" s="81"/>
      <c r="Y51" s="81"/>
      <c r="Z51" s="81"/>
    </row>
    <row r="52" spans="1:26" ht="48" x14ac:dyDescent="0.2">
      <c r="A52" s="11" t="s">
        <v>303</v>
      </c>
      <c r="B52" s="46">
        <v>1300</v>
      </c>
      <c r="C52" s="26">
        <f>'Funding Process Tracking'!Y52</f>
        <v>200</v>
      </c>
      <c r="D52" s="19"/>
      <c r="E52" s="20"/>
      <c r="F52" s="29">
        <f t="shared" si="2"/>
        <v>200</v>
      </c>
      <c r="G52" s="28"/>
      <c r="H52" s="28">
        <f t="shared" si="3"/>
        <v>200</v>
      </c>
      <c r="W52" s="78"/>
      <c r="X52" s="81"/>
      <c r="Y52" s="81"/>
      <c r="Z52" s="81"/>
    </row>
    <row r="53" spans="1:26" ht="25.5" x14ac:dyDescent="0.2">
      <c r="A53" s="23" t="s">
        <v>156</v>
      </c>
      <c r="B53" s="46">
        <f>'Funding Process Tracking'!S53</f>
        <v>3750</v>
      </c>
      <c r="C53" s="26">
        <f>'Funding Process Tracking'!Y53</f>
        <v>300</v>
      </c>
      <c r="D53" s="19"/>
      <c r="E53" s="20"/>
      <c r="F53" s="29">
        <f t="shared" si="2"/>
        <v>300</v>
      </c>
      <c r="G53" s="28">
        <v>700</v>
      </c>
      <c r="H53" s="28">
        <f t="shared" si="3"/>
        <v>1000</v>
      </c>
      <c r="I53" s="8" t="s">
        <v>353</v>
      </c>
      <c r="W53" s="78"/>
      <c r="X53" s="81"/>
      <c r="Y53" s="81"/>
      <c r="Z53" s="81"/>
    </row>
    <row r="54" spans="1:26" x14ac:dyDescent="0.2">
      <c r="A54" s="25" t="s">
        <v>231</v>
      </c>
      <c r="B54" s="46">
        <f>'Funding Process Tracking'!S54</f>
        <v>6000</v>
      </c>
      <c r="C54" s="26">
        <f>'Funding Process Tracking'!Y54</f>
        <v>0</v>
      </c>
      <c r="D54" s="19"/>
      <c r="E54" s="20"/>
      <c r="F54" s="29">
        <f t="shared" si="2"/>
        <v>0</v>
      </c>
      <c r="G54" s="28"/>
      <c r="H54" s="28">
        <f t="shared" si="3"/>
        <v>0</v>
      </c>
      <c r="W54" s="78"/>
      <c r="X54" s="81"/>
      <c r="Y54" s="81"/>
      <c r="Z54" s="81"/>
    </row>
    <row r="55" spans="1:26" s="35" customFormat="1" x14ac:dyDescent="0.2">
      <c r="A55" s="25" t="s">
        <v>278</v>
      </c>
      <c r="B55" s="46">
        <f>'Funding Process Tracking'!S55</f>
        <v>6000</v>
      </c>
      <c r="C55" s="26">
        <f>'Funding Process Tracking'!Y55</f>
        <v>100</v>
      </c>
      <c r="D55" s="19"/>
      <c r="E55" s="20"/>
      <c r="F55" s="29">
        <f>C55-D55-E55</f>
        <v>100</v>
      </c>
      <c r="G55" s="28"/>
      <c r="H55" s="28">
        <f t="shared" si="3"/>
        <v>100</v>
      </c>
      <c r="I55" s="101"/>
      <c r="J55" s="101"/>
      <c r="W55" s="78"/>
      <c r="X55" s="81"/>
      <c r="Y55" s="81"/>
      <c r="Z55" s="81"/>
    </row>
    <row r="56" spans="1:26" ht="25.5" x14ac:dyDescent="0.2">
      <c r="A56" s="25" t="s">
        <v>239</v>
      </c>
      <c r="B56" s="46">
        <f>'Funding Process Tracking'!S56</f>
        <v>300</v>
      </c>
      <c r="C56" s="26">
        <f>'Funding Process Tracking'!Y56</f>
        <v>300</v>
      </c>
      <c r="D56" s="19"/>
      <c r="E56" s="20"/>
      <c r="F56" s="29">
        <f t="shared" si="2"/>
        <v>300</v>
      </c>
      <c r="G56" s="28"/>
      <c r="H56" s="28">
        <f t="shared" si="3"/>
        <v>300</v>
      </c>
      <c r="W56" s="78"/>
      <c r="X56" s="81"/>
      <c r="Y56" s="81"/>
      <c r="Z56" s="81"/>
    </row>
    <row r="57" spans="1:26" s="35" customFormat="1" x14ac:dyDescent="0.2">
      <c r="A57" s="25" t="s">
        <v>324</v>
      </c>
      <c r="B57" s="46">
        <f>'Funding Process Tracking'!S57</f>
        <v>705</v>
      </c>
      <c r="C57" s="26">
        <f>'Funding Process Tracking'!Y57</f>
        <v>400</v>
      </c>
      <c r="D57" s="19"/>
      <c r="E57" s="20"/>
      <c r="F57" s="29">
        <f>C57-D57-E57</f>
        <v>400</v>
      </c>
      <c r="G57" s="28"/>
      <c r="H57" s="28">
        <f t="shared" si="3"/>
        <v>400</v>
      </c>
      <c r="I57" s="217"/>
      <c r="J57" s="217"/>
      <c r="W57" s="78"/>
      <c r="X57" s="81"/>
      <c r="Y57" s="81"/>
      <c r="Z57" s="81"/>
    </row>
    <row r="58" spans="1:26" x14ac:dyDescent="0.2">
      <c r="A58" s="23" t="s">
        <v>240</v>
      </c>
      <c r="B58" s="46">
        <f>'Funding Process Tracking'!S58</f>
        <v>500</v>
      </c>
      <c r="C58" s="26">
        <f>'Funding Process Tracking'!Y58</f>
        <v>500</v>
      </c>
      <c r="D58" s="19"/>
      <c r="E58" s="20"/>
      <c r="F58" s="29">
        <f t="shared" si="2"/>
        <v>500</v>
      </c>
      <c r="G58" s="28"/>
      <c r="H58" s="28">
        <f t="shared" si="3"/>
        <v>500</v>
      </c>
      <c r="W58" s="78"/>
      <c r="X58" s="81"/>
      <c r="Y58" s="81"/>
      <c r="Z58" s="81"/>
    </row>
    <row r="59" spans="1:26" x14ac:dyDescent="0.2">
      <c r="A59" s="12" t="s">
        <v>19</v>
      </c>
      <c r="B59" s="46">
        <f>'Funding Process Tracking'!S59</f>
        <v>7500</v>
      </c>
      <c r="C59" s="26">
        <f>'Funding Process Tracking'!Y59</f>
        <v>6000</v>
      </c>
      <c r="D59" s="19"/>
      <c r="E59" s="20"/>
      <c r="F59" s="29">
        <f t="shared" si="2"/>
        <v>6000</v>
      </c>
      <c r="G59" s="28"/>
      <c r="H59" s="28">
        <f t="shared" si="3"/>
        <v>6000</v>
      </c>
      <c r="W59" s="78"/>
      <c r="X59" s="81"/>
      <c r="Y59" s="81"/>
      <c r="Z59" s="81"/>
    </row>
    <row r="60" spans="1:26" s="35" customFormat="1" x14ac:dyDescent="0.2">
      <c r="A60" s="25" t="s">
        <v>312</v>
      </c>
      <c r="B60" s="46">
        <f>'Funding Process Tracking'!S60</f>
        <v>2000</v>
      </c>
      <c r="C60" s="26">
        <f>'Funding Process Tracking'!Y60</f>
        <v>250</v>
      </c>
      <c r="D60" s="19"/>
      <c r="E60" s="20"/>
      <c r="F60" s="29">
        <f>C60-D60-E60</f>
        <v>250</v>
      </c>
      <c r="G60" s="28"/>
      <c r="H60" s="28">
        <f t="shared" si="3"/>
        <v>250</v>
      </c>
      <c r="I60" s="210"/>
      <c r="J60" s="210"/>
      <c r="W60" s="78"/>
      <c r="X60" s="81"/>
      <c r="Y60" s="81"/>
      <c r="Z60" s="81"/>
    </row>
    <row r="61" spans="1:26" ht="25.5" x14ac:dyDescent="0.2">
      <c r="A61" s="12" t="s">
        <v>20</v>
      </c>
      <c r="B61" s="46">
        <f>'Funding Process Tracking'!S61</f>
        <v>1000</v>
      </c>
      <c r="C61" s="26">
        <f>'Funding Process Tracking'!Y61</f>
        <v>260</v>
      </c>
      <c r="D61" s="19"/>
      <c r="E61" s="20"/>
      <c r="F61" s="29">
        <f t="shared" si="2"/>
        <v>260</v>
      </c>
      <c r="G61" s="28"/>
      <c r="H61" s="28">
        <f t="shared" si="3"/>
        <v>260</v>
      </c>
      <c r="W61" s="78"/>
      <c r="X61" s="81"/>
      <c r="Y61" s="81"/>
      <c r="Z61" s="81"/>
    </row>
    <row r="62" spans="1:26" x14ac:dyDescent="0.2">
      <c r="A62" s="12" t="s">
        <v>21</v>
      </c>
      <c r="B62" s="46">
        <f>'Funding Process Tracking'!S62</f>
        <v>1105.2</v>
      </c>
      <c r="C62" s="26">
        <f>'Funding Process Tracking'!Y62</f>
        <v>800</v>
      </c>
      <c r="D62" s="19"/>
      <c r="E62" s="20"/>
      <c r="F62" s="29">
        <f t="shared" si="2"/>
        <v>800</v>
      </c>
      <c r="G62" s="28"/>
      <c r="H62" s="28">
        <f t="shared" si="3"/>
        <v>800</v>
      </c>
      <c r="W62" s="78"/>
      <c r="X62" s="81"/>
      <c r="Y62" s="81"/>
      <c r="Z62" s="81"/>
    </row>
    <row r="63" spans="1:26" x14ac:dyDescent="0.2">
      <c r="A63" s="12" t="s">
        <v>138</v>
      </c>
      <c r="B63" s="46">
        <f>'Funding Process Tracking'!S63</f>
        <v>0</v>
      </c>
      <c r="C63" s="26">
        <f>'Funding Process Tracking'!Y63</f>
        <v>0</v>
      </c>
      <c r="D63" s="19"/>
      <c r="E63" s="20"/>
      <c r="F63" s="29">
        <f t="shared" si="2"/>
        <v>0</v>
      </c>
      <c r="G63" s="28"/>
      <c r="H63" s="28">
        <f t="shared" si="3"/>
        <v>0</v>
      </c>
      <c r="W63" s="78"/>
      <c r="X63" s="81"/>
      <c r="Y63" s="81"/>
      <c r="Z63" s="81"/>
    </row>
    <row r="64" spans="1:26" x14ac:dyDescent="0.2">
      <c r="A64" s="12" t="s">
        <v>22</v>
      </c>
      <c r="B64" s="46">
        <f>'Funding Process Tracking'!S64</f>
        <v>1000</v>
      </c>
      <c r="C64" s="26">
        <f>'Funding Process Tracking'!Y64</f>
        <v>300</v>
      </c>
      <c r="D64" s="19"/>
      <c r="E64" s="20"/>
      <c r="F64" s="29">
        <f t="shared" si="2"/>
        <v>300</v>
      </c>
      <c r="G64" s="28">
        <v>700</v>
      </c>
      <c r="H64" s="28">
        <f t="shared" si="3"/>
        <v>1000</v>
      </c>
      <c r="W64" s="78"/>
      <c r="X64" s="81"/>
      <c r="Y64" s="81"/>
      <c r="Z64" s="81"/>
    </row>
    <row r="65" spans="1:26" ht="38.25" x14ac:dyDescent="0.2">
      <c r="A65" s="23" t="s">
        <v>253</v>
      </c>
      <c r="B65" s="46">
        <f>'Funding Process Tracking'!S65</f>
        <v>250</v>
      </c>
      <c r="C65" s="26">
        <f>'Funding Process Tracking'!Y65</f>
        <v>200</v>
      </c>
      <c r="D65" s="19"/>
      <c r="E65" s="20"/>
      <c r="F65" s="29">
        <f t="shared" si="2"/>
        <v>200</v>
      </c>
      <c r="G65" s="28"/>
      <c r="H65" s="28">
        <f t="shared" si="3"/>
        <v>200</v>
      </c>
      <c r="W65" s="78"/>
      <c r="X65" s="81"/>
      <c r="Y65" s="81"/>
      <c r="Z65" s="81"/>
    </row>
    <row r="66" spans="1:26" x14ac:dyDescent="0.2">
      <c r="A66" s="23" t="s">
        <v>187</v>
      </c>
      <c r="B66" s="46">
        <f>'Funding Process Tracking'!S66</f>
        <v>1000</v>
      </c>
      <c r="C66" s="26">
        <f>'Funding Process Tracking'!Y66</f>
        <v>0</v>
      </c>
      <c r="D66" s="19"/>
      <c r="E66" s="20"/>
      <c r="F66" s="29"/>
      <c r="G66" s="28"/>
      <c r="H66" s="28">
        <f t="shared" si="3"/>
        <v>0</v>
      </c>
      <c r="W66" s="78"/>
      <c r="X66" s="81"/>
      <c r="Y66" s="81"/>
      <c r="Z66" s="81"/>
    </row>
    <row r="67" spans="1:26" ht="25.5" x14ac:dyDescent="0.2">
      <c r="A67" s="23" t="s">
        <v>179</v>
      </c>
      <c r="B67" s="46">
        <f>'Funding Process Tracking'!S67</f>
        <v>250</v>
      </c>
      <c r="C67" s="26">
        <f>'Funding Process Tracking'!Y67</f>
        <v>250</v>
      </c>
      <c r="D67" s="19"/>
      <c r="E67" s="20"/>
      <c r="F67" s="29">
        <f t="shared" si="2"/>
        <v>250</v>
      </c>
      <c r="G67" s="28"/>
      <c r="H67" s="28">
        <f t="shared" si="3"/>
        <v>250</v>
      </c>
      <c r="W67" s="78"/>
      <c r="X67" s="81"/>
      <c r="Y67" s="81"/>
      <c r="Z67" s="81"/>
    </row>
    <row r="68" spans="1:26" ht="38.25" x14ac:dyDescent="0.2">
      <c r="A68" s="12" t="s">
        <v>157</v>
      </c>
      <c r="B68" s="46">
        <f>'Funding Process Tracking'!S68</f>
        <v>7500</v>
      </c>
      <c r="C68" s="26">
        <f>'Funding Process Tracking'!Y68</f>
        <v>5000</v>
      </c>
      <c r="D68" s="19"/>
      <c r="E68" s="20"/>
      <c r="F68" s="29">
        <f t="shared" si="2"/>
        <v>5000</v>
      </c>
      <c r="G68" s="28">
        <v>1500</v>
      </c>
      <c r="H68" s="28">
        <f t="shared" si="3"/>
        <v>6500</v>
      </c>
      <c r="W68" s="78"/>
      <c r="X68" s="81"/>
      <c r="Y68" s="81"/>
      <c r="Z68" s="81"/>
    </row>
    <row r="69" spans="1:26" s="35" customFormat="1" x14ac:dyDescent="0.2">
      <c r="A69" s="25" t="s">
        <v>139</v>
      </c>
      <c r="B69" s="46">
        <f>'Funding Process Tracking'!S69</f>
        <v>0</v>
      </c>
      <c r="C69" s="26">
        <f>'Funding Process Tracking'!Y69</f>
        <v>0</v>
      </c>
      <c r="D69" s="19"/>
      <c r="E69" s="20"/>
      <c r="F69" s="29"/>
      <c r="G69" s="28"/>
      <c r="H69" s="28"/>
      <c r="I69" s="99"/>
      <c r="J69" s="99"/>
      <c r="W69" s="78"/>
      <c r="X69" s="81"/>
      <c r="Y69" s="81"/>
      <c r="Z69" s="81"/>
    </row>
    <row r="70" spans="1:26" ht="25.5" x14ac:dyDescent="0.2">
      <c r="A70" s="12" t="s">
        <v>23</v>
      </c>
      <c r="B70" s="46">
        <f>'Funding Process Tracking'!S70</f>
        <v>15000</v>
      </c>
      <c r="C70" s="26">
        <f>'Funding Process Tracking'!Y70</f>
        <v>12500</v>
      </c>
      <c r="D70" s="19"/>
      <c r="E70" s="20"/>
      <c r="F70" s="29">
        <f t="shared" si="2"/>
        <v>12500</v>
      </c>
      <c r="G70" s="28">
        <v>0</v>
      </c>
      <c r="H70" s="28">
        <f t="shared" si="3"/>
        <v>12500</v>
      </c>
      <c r="I70" s="1" t="s">
        <v>353</v>
      </c>
      <c r="W70" s="78"/>
      <c r="X70" s="81"/>
      <c r="Y70" s="81"/>
      <c r="Z70" s="81"/>
    </row>
    <row r="71" spans="1:26" x14ac:dyDescent="0.2">
      <c r="A71" s="12" t="s">
        <v>24</v>
      </c>
      <c r="B71" s="46">
        <f>'Funding Process Tracking'!S71</f>
        <v>0</v>
      </c>
      <c r="C71" s="26">
        <f>'Funding Process Tracking'!Y71</f>
        <v>0</v>
      </c>
      <c r="D71" s="19"/>
      <c r="E71" s="20"/>
      <c r="F71" s="29">
        <f t="shared" si="2"/>
        <v>0</v>
      </c>
      <c r="G71" s="28"/>
      <c r="H71" s="28">
        <f t="shared" si="3"/>
        <v>0</v>
      </c>
      <c r="W71" s="78"/>
      <c r="X71" s="81"/>
      <c r="Y71" s="81"/>
      <c r="Z71" s="81"/>
    </row>
    <row r="72" spans="1:26" s="35" customFormat="1" x14ac:dyDescent="0.2">
      <c r="A72" s="25" t="s">
        <v>320</v>
      </c>
      <c r="B72" s="46">
        <f>'Funding Process Tracking'!S72</f>
        <v>1000</v>
      </c>
      <c r="C72" s="26">
        <f>'Funding Process Tracking'!Y72</f>
        <v>250</v>
      </c>
      <c r="D72" s="19"/>
      <c r="E72" s="20"/>
      <c r="F72" s="29">
        <f>C72-D72-E72</f>
        <v>250</v>
      </c>
      <c r="G72" s="28"/>
      <c r="H72" s="28">
        <f t="shared" si="3"/>
        <v>250</v>
      </c>
      <c r="I72" s="215"/>
      <c r="J72" s="215"/>
      <c r="W72" s="78"/>
      <c r="X72" s="81"/>
      <c r="Y72" s="81"/>
      <c r="Z72" s="81"/>
    </row>
    <row r="73" spans="1:26" ht="51" x14ac:dyDescent="0.2">
      <c r="A73" s="12" t="s">
        <v>212</v>
      </c>
      <c r="B73" s="46">
        <f>'Funding Process Tracking'!S73</f>
        <v>126</v>
      </c>
      <c r="C73" s="26">
        <f>'Funding Process Tracking'!Y73</f>
        <v>130</v>
      </c>
      <c r="D73" s="19"/>
      <c r="E73" s="20"/>
      <c r="F73" s="29">
        <f t="shared" si="2"/>
        <v>130</v>
      </c>
      <c r="G73" s="28"/>
      <c r="H73" s="28">
        <f t="shared" si="3"/>
        <v>130</v>
      </c>
      <c r="W73" s="78"/>
      <c r="X73" s="81"/>
      <c r="Y73" s="81"/>
      <c r="Z73" s="81"/>
    </row>
    <row r="74" spans="1:26" x14ac:dyDescent="0.2">
      <c r="A74" s="23" t="s">
        <v>25</v>
      </c>
      <c r="B74" s="46">
        <f>'Funding Process Tracking'!S74</f>
        <v>0</v>
      </c>
      <c r="C74" s="26">
        <f>'Funding Process Tracking'!Y74</f>
        <v>0</v>
      </c>
      <c r="D74" s="19"/>
      <c r="E74" s="20"/>
      <c r="F74" s="29">
        <f t="shared" si="2"/>
        <v>0</v>
      </c>
      <c r="G74" s="28"/>
      <c r="H74" s="28">
        <f t="shared" si="3"/>
        <v>0</v>
      </c>
      <c r="W74" s="78"/>
      <c r="X74" s="81"/>
      <c r="Y74" s="81"/>
      <c r="Z74" s="81"/>
    </row>
    <row r="75" spans="1:26" x14ac:dyDescent="0.2">
      <c r="A75" s="23" t="s">
        <v>26</v>
      </c>
      <c r="B75" s="46">
        <f>'Funding Process Tracking'!S75</f>
        <v>0</v>
      </c>
      <c r="C75" s="26">
        <f>'Funding Process Tracking'!Y75</f>
        <v>0</v>
      </c>
      <c r="D75" s="19"/>
      <c r="E75" s="20"/>
      <c r="F75" s="29">
        <f t="shared" si="2"/>
        <v>0</v>
      </c>
      <c r="G75" s="28"/>
      <c r="H75" s="28">
        <f t="shared" si="3"/>
        <v>0</v>
      </c>
      <c r="W75" s="78"/>
      <c r="X75" s="81"/>
      <c r="Y75" s="81"/>
      <c r="Z75" s="81"/>
    </row>
    <row r="76" spans="1:26" x14ac:dyDescent="0.2">
      <c r="A76" s="12" t="s">
        <v>27</v>
      </c>
      <c r="B76" s="46">
        <f>'Funding Process Tracking'!S76</f>
        <v>3000</v>
      </c>
      <c r="C76" s="26">
        <f>'Funding Process Tracking'!Y76</f>
        <v>1500</v>
      </c>
      <c r="D76" s="19"/>
      <c r="E76" s="20"/>
      <c r="F76" s="29">
        <f t="shared" si="2"/>
        <v>1500</v>
      </c>
      <c r="G76" s="28"/>
      <c r="H76" s="28">
        <f t="shared" si="3"/>
        <v>1500</v>
      </c>
      <c r="W76" s="78"/>
      <c r="X76" s="81"/>
      <c r="Y76" s="81"/>
      <c r="Z76" s="81"/>
    </row>
    <row r="77" spans="1:26" ht="25.5" x14ac:dyDescent="0.2">
      <c r="A77" s="12" t="s">
        <v>28</v>
      </c>
      <c r="B77" s="46">
        <f>'Funding Process Tracking'!S77</f>
        <v>1000</v>
      </c>
      <c r="C77" s="26">
        <f>'Funding Process Tracking'!Y77</f>
        <v>0</v>
      </c>
      <c r="D77" s="19"/>
      <c r="E77" s="20"/>
      <c r="F77" s="29"/>
      <c r="G77" s="28"/>
      <c r="H77" s="28">
        <f t="shared" si="3"/>
        <v>0</v>
      </c>
      <c r="W77" s="78"/>
      <c r="X77" s="81"/>
      <c r="Y77" s="81"/>
      <c r="Z77" s="81"/>
    </row>
    <row r="78" spans="1:26" ht="25.5" x14ac:dyDescent="0.2">
      <c r="A78" s="12" t="s">
        <v>29</v>
      </c>
      <c r="B78" s="46">
        <f>'Funding Process Tracking'!S78</f>
        <v>0</v>
      </c>
      <c r="C78" s="26">
        <f>'Funding Process Tracking'!Y78</f>
        <v>0</v>
      </c>
      <c r="D78" s="19"/>
      <c r="E78" s="20"/>
      <c r="F78" s="29">
        <f t="shared" si="2"/>
        <v>0</v>
      </c>
      <c r="G78" s="28"/>
      <c r="H78" s="28">
        <f t="shared" si="3"/>
        <v>0</v>
      </c>
      <c r="W78" s="78"/>
      <c r="X78" s="81"/>
      <c r="Y78" s="81"/>
      <c r="Z78" s="81"/>
    </row>
    <row r="79" spans="1:26" ht="25.5" x14ac:dyDescent="0.2">
      <c r="A79" s="12" t="s">
        <v>117</v>
      </c>
      <c r="B79" s="46">
        <f>'Funding Process Tracking'!S79</f>
        <v>0</v>
      </c>
      <c r="C79" s="26">
        <f>'Funding Process Tracking'!Y79</f>
        <v>0</v>
      </c>
      <c r="D79" s="19"/>
      <c r="E79" s="20"/>
      <c r="F79" s="29">
        <f t="shared" si="2"/>
        <v>0</v>
      </c>
      <c r="G79" s="28"/>
      <c r="H79" s="28">
        <f t="shared" si="3"/>
        <v>0</v>
      </c>
      <c r="W79" s="78"/>
      <c r="X79" s="81"/>
      <c r="Y79" s="81"/>
      <c r="Z79" s="81"/>
    </row>
    <row r="80" spans="1:26" ht="25.5" x14ac:dyDescent="0.2">
      <c r="A80" s="23" t="s">
        <v>221</v>
      </c>
      <c r="B80" s="46">
        <f>'Funding Process Tracking'!S80</f>
        <v>0</v>
      </c>
      <c r="C80" s="26">
        <f>'Funding Process Tracking'!Y80</f>
        <v>0</v>
      </c>
      <c r="D80" s="19"/>
      <c r="E80" s="20"/>
      <c r="F80" s="29">
        <f t="shared" si="2"/>
        <v>0</v>
      </c>
      <c r="G80" s="28"/>
      <c r="H80" s="28">
        <f t="shared" si="3"/>
        <v>0</v>
      </c>
      <c r="W80" s="78"/>
      <c r="X80" s="81"/>
      <c r="Y80" s="81"/>
      <c r="Z80" s="81"/>
    </row>
    <row r="81" spans="1:26" s="35" customFormat="1" x14ac:dyDescent="0.2">
      <c r="A81" s="25" t="s">
        <v>293</v>
      </c>
      <c r="B81" s="46">
        <f>'Funding Process Tracking'!S81</f>
        <v>2500</v>
      </c>
      <c r="C81" s="26">
        <f>'Funding Process Tracking'!Y81</f>
        <v>400</v>
      </c>
      <c r="D81" s="19"/>
      <c r="E81" s="20"/>
      <c r="F81" s="29">
        <f>C81-D81-E81</f>
        <v>400</v>
      </c>
      <c r="G81" s="28"/>
      <c r="H81" s="28">
        <f t="shared" si="3"/>
        <v>400</v>
      </c>
      <c r="I81" s="101"/>
      <c r="J81" s="101"/>
      <c r="W81" s="78"/>
      <c r="X81" s="81"/>
      <c r="Y81" s="81"/>
      <c r="Z81" s="81"/>
    </row>
    <row r="82" spans="1:26" x14ac:dyDescent="0.2">
      <c r="A82" s="11" t="s">
        <v>105</v>
      </c>
      <c r="B82" s="46">
        <f>'Funding Process Tracking'!S82</f>
        <v>7702.36</v>
      </c>
      <c r="C82" s="26">
        <f>'Funding Process Tracking'!Y82</f>
        <v>3500</v>
      </c>
      <c r="D82" s="19"/>
      <c r="E82" s="20"/>
      <c r="F82" s="29">
        <f t="shared" si="2"/>
        <v>3500</v>
      </c>
      <c r="G82" s="28"/>
      <c r="H82" s="28">
        <f t="shared" si="3"/>
        <v>3500</v>
      </c>
      <c r="W82" s="78"/>
      <c r="X82" s="81"/>
      <c r="Y82" s="81"/>
      <c r="Z82" s="81"/>
    </row>
    <row r="83" spans="1:26" x14ac:dyDescent="0.2">
      <c r="A83" s="25" t="s">
        <v>189</v>
      </c>
      <c r="B83" s="46">
        <f>'Funding Process Tracking'!S83</f>
        <v>200</v>
      </c>
      <c r="C83" s="26">
        <f>'Funding Process Tracking'!Y83</f>
        <v>200</v>
      </c>
      <c r="D83" s="19"/>
      <c r="E83" s="20"/>
      <c r="F83" s="29">
        <f t="shared" ref="F83:F116" si="4">C83-D83-E83</f>
        <v>200</v>
      </c>
      <c r="G83" s="28"/>
      <c r="H83" s="28">
        <f t="shared" ref="H83:H116" si="5">F83+G83</f>
        <v>200</v>
      </c>
      <c r="W83" s="78"/>
      <c r="X83" s="81"/>
      <c r="Y83" s="81"/>
      <c r="Z83" s="81"/>
    </row>
    <row r="84" spans="1:26" ht="51" x14ac:dyDescent="0.2">
      <c r="A84" s="12" t="s">
        <v>30</v>
      </c>
      <c r="B84" s="46">
        <f>'Funding Process Tracking'!S84</f>
        <v>3000</v>
      </c>
      <c r="C84" s="26">
        <f>'Funding Process Tracking'!Y84</f>
        <v>3000</v>
      </c>
      <c r="D84" s="19"/>
      <c r="E84" s="20"/>
      <c r="F84" s="29">
        <f t="shared" si="4"/>
        <v>3000</v>
      </c>
      <c r="G84" s="28"/>
      <c r="H84" s="28">
        <f t="shared" si="5"/>
        <v>3000</v>
      </c>
      <c r="W84" s="78"/>
      <c r="X84" s="81"/>
      <c r="Y84" s="81"/>
      <c r="Z84" s="81"/>
    </row>
    <row r="85" spans="1:26" x14ac:dyDescent="0.2">
      <c r="A85" s="12" t="s">
        <v>31</v>
      </c>
      <c r="B85" s="46">
        <f>'Funding Process Tracking'!S85</f>
        <v>4000</v>
      </c>
      <c r="C85" s="26">
        <f>'Funding Process Tracking'!Y85</f>
        <v>2000</v>
      </c>
      <c r="D85" s="19"/>
      <c r="E85" s="20"/>
      <c r="F85" s="29">
        <f t="shared" si="4"/>
        <v>2000</v>
      </c>
      <c r="G85" s="28"/>
      <c r="H85" s="28">
        <f t="shared" si="5"/>
        <v>2000</v>
      </c>
      <c r="I85" s="8"/>
      <c r="W85" s="78"/>
      <c r="X85" s="81"/>
      <c r="Y85" s="81"/>
      <c r="Z85" s="81"/>
    </row>
    <row r="86" spans="1:26" s="35" customFormat="1" ht="25.5" x14ac:dyDescent="0.2">
      <c r="A86" s="25" t="s">
        <v>329</v>
      </c>
      <c r="B86" s="46">
        <f>'Funding Process Tracking'!S86</f>
        <v>1200</v>
      </c>
      <c r="C86" s="26">
        <f>'Funding Process Tracking'!Y86</f>
        <v>250</v>
      </c>
      <c r="D86" s="19"/>
      <c r="E86" s="20"/>
      <c r="F86" s="29">
        <f>C86-D86-E86</f>
        <v>250</v>
      </c>
      <c r="G86" s="28"/>
      <c r="H86" s="28">
        <f t="shared" si="5"/>
        <v>250</v>
      </c>
      <c r="I86" s="8"/>
      <c r="J86" s="220"/>
      <c r="W86" s="78"/>
      <c r="X86" s="81"/>
      <c r="Y86" s="81"/>
      <c r="Z86" s="81"/>
    </row>
    <row r="87" spans="1:26" ht="25.5" x14ac:dyDescent="0.2">
      <c r="A87" s="12" t="s">
        <v>32</v>
      </c>
      <c r="B87" s="46">
        <f>'Funding Process Tracking'!S87</f>
        <v>2550</v>
      </c>
      <c r="C87" s="26">
        <f>'Funding Process Tracking'!Y87</f>
        <v>80</v>
      </c>
      <c r="D87" s="19"/>
      <c r="E87" s="20"/>
      <c r="F87" s="29">
        <f t="shared" si="4"/>
        <v>80</v>
      </c>
      <c r="G87" s="28"/>
      <c r="H87" s="28">
        <f t="shared" si="5"/>
        <v>80</v>
      </c>
      <c r="W87" s="78"/>
      <c r="X87" s="81"/>
      <c r="Y87" s="81"/>
      <c r="Z87" s="81"/>
    </row>
    <row r="88" spans="1:26" ht="51" x14ac:dyDescent="0.2">
      <c r="A88" s="12" t="s">
        <v>184</v>
      </c>
      <c r="B88" s="46">
        <f>'Funding Process Tracking'!S88</f>
        <v>5000</v>
      </c>
      <c r="C88" s="26">
        <f>'Funding Process Tracking'!Y88</f>
        <v>2800</v>
      </c>
      <c r="D88" s="19"/>
      <c r="E88" s="20"/>
      <c r="F88" s="29">
        <f t="shared" si="4"/>
        <v>2800</v>
      </c>
      <c r="G88" s="28">
        <v>0</v>
      </c>
      <c r="H88" s="28">
        <f t="shared" si="5"/>
        <v>2800</v>
      </c>
      <c r="W88" s="78"/>
      <c r="X88" s="81"/>
      <c r="Y88" s="81"/>
      <c r="Z88" s="81"/>
    </row>
    <row r="89" spans="1:26" ht="25.5" x14ac:dyDescent="0.2">
      <c r="A89" s="23" t="s">
        <v>225</v>
      </c>
      <c r="B89" s="46">
        <f>'Funding Process Tracking'!S89</f>
        <v>1200</v>
      </c>
      <c r="C89" s="26">
        <f>'Funding Process Tracking'!Y89</f>
        <v>350</v>
      </c>
      <c r="D89" s="19">
        <f>C89*0.2</f>
        <v>70</v>
      </c>
      <c r="E89" s="20"/>
      <c r="F89" s="29">
        <f t="shared" si="4"/>
        <v>280</v>
      </c>
      <c r="G89" s="28"/>
      <c r="H89" s="28">
        <f t="shared" si="5"/>
        <v>280</v>
      </c>
      <c r="W89" s="78"/>
      <c r="X89" s="81"/>
      <c r="Y89" s="81"/>
      <c r="Z89" s="81"/>
    </row>
    <row r="90" spans="1:26" ht="25.5" x14ac:dyDescent="0.2">
      <c r="A90" s="12" t="s">
        <v>33</v>
      </c>
      <c r="B90" s="46">
        <f>'Funding Process Tracking'!S90</f>
        <v>2925</v>
      </c>
      <c r="C90" s="26">
        <f>'Funding Process Tracking'!Y90</f>
        <v>1200</v>
      </c>
      <c r="D90" s="19"/>
      <c r="E90" s="20"/>
      <c r="F90" s="29">
        <f t="shared" si="4"/>
        <v>1200</v>
      </c>
      <c r="G90" s="28"/>
      <c r="H90" s="28">
        <f t="shared" si="5"/>
        <v>1200</v>
      </c>
      <c r="W90" s="78"/>
      <c r="X90" s="81"/>
      <c r="Y90" s="81"/>
      <c r="Z90" s="81"/>
    </row>
    <row r="91" spans="1:26" ht="38.25" x14ac:dyDescent="0.2">
      <c r="A91" s="12" t="s">
        <v>149</v>
      </c>
      <c r="B91" s="46">
        <f>'Funding Process Tracking'!S91</f>
        <v>2000</v>
      </c>
      <c r="C91" s="26">
        <f>'Funding Process Tracking'!Y91</f>
        <v>700</v>
      </c>
      <c r="D91" s="19"/>
      <c r="E91" s="20"/>
      <c r="F91" s="29">
        <f t="shared" si="4"/>
        <v>700</v>
      </c>
      <c r="G91" s="28"/>
      <c r="H91" s="28">
        <f t="shared" si="5"/>
        <v>700</v>
      </c>
      <c r="K91" s="62"/>
      <c r="W91" s="78"/>
      <c r="X91" s="81"/>
      <c r="Y91" s="81"/>
      <c r="Z91" s="81"/>
    </row>
    <row r="92" spans="1:26" x14ac:dyDescent="0.2">
      <c r="A92" s="12" t="s">
        <v>34</v>
      </c>
      <c r="B92" s="46">
        <f>'Funding Process Tracking'!S92</f>
        <v>8500</v>
      </c>
      <c r="C92" s="26">
        <f>'Funding Process Tracking'!Y92</f>
        <v>8500</v>
      </c>
      <c r="D92" s="19"/>
      <c r="E92" s="20"/>
      <c r="F92" s="29">
        <f t="shared" si="4"/>
        <v>8500</v>
      </c>
      <c r="G92" s="28"/>
      <c r="H92" s="28">
        <f t="shared" si="5"/>
        <v>8500</v>
      </c>
      <c r="W92" s="78"/>
      <c r="X92" s="81"/>
      <c r="Y92" s="81"/>
      <c r="Z92" s="81"/>
    </row>
    <row r="93" spans="1:26" x14ac:dyDescent="0.2">
      <c r="A93" s="23" t="s">
        <v>234</v>
      </c>
      <c r="B93" s="46">
        <f>'Funding Process Tracking'!S93</f>
        <v>0</v>
      </c>
      <c r="C93" s="26">
        <f>'Funding Process Tracking'!Y93</f>
        <v>0</v>
      </c>
      <c r="D93" s="19"/>
      <c r="E93" s="20"/>
      <c r="F93" s="29">
        <f t="shared" si="4"/>
        <v>0</v>
      </c>
      <c r="G93" s="28"/>
      <c r="H93" s="28">
        <f t="shared" si="5"/>
        <v>0</v>
      </c>
      <c r="W93" s="78"/>
      <c r="X93" s="81"/>
      <c r="Y93" s="81"/>
      <c r="Z93" s="81"/>
    </row>
    <row r="94" spans="1:26" x14ac:dyDescent="0.2">
      <c r="A94" s="12" t="s">
        <v>35</v>
      </c>
      <c r="B94" s="46">
        <f>'Funding Process Tracking'!S94</f>
        <v>1000</v>
      </c>
      <c r="C94" s="26">
        <f>'Funding Process Tracking'!Y94</f>
        <v>240</v>
      </c>
      <c r="D94" s="19"/>
      <c r="E94" s="20"/>
      <c r="F94" s="29">
        <f t="shared" si="4"/>
        <v>240</v>
      </c>
      <c r="G94" s="28"/>
      <c r="H94" s="28">
        <f t="shared" si="5"/>
        <v>240</v>
      </c>
      <c r="W94" s="78"/>
      <c r="X94" s="81"/>
      <c r="Y94" s="81"/>
      <c r="Z94" s="81"/>
    </row>
    <row r="95" spans="1:26" x14ac:dyDescent="0.2">
      <c r="A95" s="23" t="s">
        <v>200</v>
      </c>
      <c r="B95" s="46">
        <f>'Funding Process Tracking'!S95</f>
        <v>600</v>
      </c>
      <c r="C95" s="26">
        <f>'Funding Process Tracking'!Y95</f>
        <v>0</v>
      </c>
      <c r="D95" s="19"/>
      <c r="E95" s="20"/>
      <c r="F95" s="29"/>
      <c r="G95" s="28"/>
      <c r="H95" s="28">
        <f t="shared" si="5"/>
        <v>0</v>
      </c>
      <c r="W95" s="78"/>
      <c r="X95" s="81"/>
      <c r="Y95" s="81"/>
      <c r="Z95" s="81"/>
    </row>
    <row r="96" spans="1:26" ht="38.25" x14ac:dyDescent="0.2">
      <c r="A96" s="23" t="s">
        <v>165</v>
      </c>
      <c r="B96" s="46">
        <f>'Funding Process Tracking'!S96</f>
        <v>3000</v>
      </c>
      <c r="C96" s="26">
        <f>'Funding Process Tracking'!Y96</f>
        <v>1750</v>
      </c>
      <c r="D96" s="19"/>
      <c r="E96" s="20"/>
      <c r="F96" s="29">
        <f t="shared" si="4"/>
        <v>1750</v>
      </c>
      <c r="G96" s="28"/>
      <c r="H96" s="28">
        <f t="shared" si="5"/>
        <v>1750</v>
      </c>
      <c r="W96" s="78"/>
      <c r="X96" s="81"/>
      <c r="Y96" s="81"/>
      <c r="Z96" s="81"/>
    </row>
    <row r="97" spans="1:26" x14ac:dyDescent="0.2">
      <c r="A97" s="12" t="s">
        <v>36</v>
      </c>
      <c r="B97" s="46">
        <f>'Funding Process Tracking'!S97</f>
        <v>8000</v>
      </c>
      <c r="C97" s="26">
        <f>'Funding Process Tracking'!Y97</f>
        <v>6000</v>
      </c>
      <c r="D97" s="19"/>
      <c r="E97" s="20"/>
      <c r="F97" s="29">
        <f t="shared" si="4"/>
        <v>6000</v>
      </c>
      <c r="G97" s="28"/>
      <c r="H97" s="28">
        <f t="shared" si="5"/>
        <v>6000</v>
      </c>
      <c r="W97" s="78"/>
      <c r="X97" s="81"/>
      <c r="Y97" s="81"/>
      <c r="Z97" s="81"/>
    </row>
    <row r="98" spans="1:26" x14ac:dyDescent="0.2">
      <c r="A98" s="12" t="s">
        <v>213</v>
      </c>
      <c r="B98" s="46">
        <f>'Funding Process Tracking'!S98</f>
        <v>0</v>
      </c>
      <c r="C98" s="26">
        <f>'Funding Process Tracking'!Y98</f>
        <v>0</v>
      </c>
      <c r="D98" s="19"/>
      <c r="E98" s="20"/>
      <c r="F98" s="29">
        <f t="shared" si="4"/>
        <v>0</v>
      </c>
      <c r="G98" s="28"/>
      <c r="H98" s="28">
        <f t="shared" si="5"/>
        <v>0</v>
      </c>
      <c r="W98" s="78"/>
      <c r="X98" s="81"/>
      <c r="Y98" s="81"/>
      <c r="Z98" s="81"/>
    </row>
    <row r="99" spans="1:26" ht="25.5" x14ac:dyDescent="0.2">
      <c r="A99" s="23" t="s">
        <v>190</v>
      </c>
      <c r="B99" s="46">
        <f>'Funding Process Tracking'!S99</f>
        <v>2434</v>
      </c>
      <c r="C99" s="26">
        <f>'Funding Process Tracking'!Y99</f>
        <v>500</v>
      </c>
      <c r="D99" s="19"/>
      <c r="E99" s="20"/>
      <c r="F99" s="29">
        <f t="shared" si="4"/>
        <v>500</v>
      </c>
      <c r="G99" s="28"/>
      <c r="H99" s="28">
        <f t="shared" si="5"/>
        <v>500</v>
      </c>
      <c r="W99" s="78"/>
      <c r="X99" s="81"/>
      <c r="Y99" s="81"/>
      <c r="Z99" s="81"/>
    </row>
    <row r="100" spans="1:26" s="35" customFormat="1" x14ac:dyDescent="0.2">
      <c r="A100" s="25" t="s">
        <v>344</v>
      </c>
      <c r="B100" s="46">
        <f>'Funding Process Tracking'!S100</f>
        <v>400</v>
      </c>
      <c r="C100" s="26">
        <f>'Funding Process Tracking'!Y100</f>
        <v>260</v>
      </c>
      <c r="D100" s="19"/>
      <c r="E100" s="20"/>
      <c r="F100" s="29">
        <f>C100-D100-E100</f>
        <v>260</v>
      </c>
      <c r="G100" s="28"/>
      <c r="H100" s="28">
        <f t="shared" si="5"/>
        <v>260</v>
      </c>
      <c r="I100" s="237"/>
      <c r="J100" s="237"/>
      <c r="W100" s="78"/>
      <c r="X100" s="81"/>
      <c r="Y100" s="81"/>
      <c r="Z100" s="81"/>
    </row>
    <row r="101" spans="1:26" ht="25.5" x14ac:dyDescent="0.2">
      <c r="A101" s="25" t="s">
        <v>331</v>
      </c>
      <c r="B101" s="46">
        <f>'Funding Process Tracking'!S101</f>
        <v>450</v>
      </c>
      <c r="C101" s="26">
        <f>'Funding Process Tracking'!Y101</f>
        <v>260</v>
      </c>
      <c r="D101" s="19"/>
      <c r="E101" s="20"/>
      <c r="F101" s="29">
        <f t="shared" si="4"/>
        <v>260</v>
      </c>
      <c r="G101" s="28"/>
      <c r="H101" s="28">
        <f t="shared" si="5"/>
        <v>260</v>
      </c>
      <c r="W101" s="78"/>
      <c r="X101" s="81"/>
      <c r="Y101" s="81"/>
      <c r="Z101" s="81"/>
    </row>
    <row r="102" spans="1:26" x14ac:dyDescent="0.2">
      <c r="A102" s="12" t="s">
        <v>37</v>
      </c>
      <c r="B102" s="46">
        <f>'Funding Process Tracking'!S102</f>
        <v>15000</v>
      </c>
      <c r="C102" s="26">
        <f>'Funding Process Tracking'!Y102</f>
        <v>15000</v>
      </c>
      <c r="D102" s="19"/>
      <c r="E102" s="20"/>
      <c r="F102" s="29">
        <f t="shared" si="4"/>
        <v>15000</v>
      </c>
      <c r="G102" s="28"/>
      <c r="H102" s="28">
        <f t="shared" si="5"/>
        <v>15000</v>
      </c>
      <c r="W102" s="78"/>
      <c r="X102" s="81"/>
      <c r="Y102" s="81"/>
      <c r="Z102" s="81"/>
    </row>
    <row r="103" spans="1:26" x14ac:dyDescent="0.2">
      <c r="A103" s="23" t="s">
        <v>228</v>
      </c>
      <c r="B103" s="46">
        <f>'Funding Process Tracking'!S103</f>
        <v>720</v>
      </c>
      <c r="C103" s="26">
        <f>'Funding Process Tracking'!Y103</f>
        <v>500</v>
      </c>
      <c r="D103" s="19"/>
      <c r="E103" s="20"/>
      <c r="F103" s="29">
        <f t="shared" si="4"/>
        <v>500</v>
      </c>
      <c r="G103" s="28"/>
      <c r="H103" s="28">
        <f t="shared" si="5"/>
        <v>500</v>
      </c>
      <c r="W103" s="78"/>
      <c r="X103" s="81"/>
      <c r="Y103" s="81"/>
      <c r="Z103" s="81"/>
    </row>
    <row r="104" spans="1:26" ht="25.5" x14ac:dyDescent="0.2">
      <c r="A104" s="12" t="s">
        <v>38</v>
      </c>
      <c r="B104" s="46">
        <f>'Funding Process Tracking'!S104</f>
        <v>0</v>
      </c>
      <c r="C104" s="26">
        <f>'Funding Process Tracking'!Y104</f>
        <v>0</v>
      </c>
      <c r="D104" s="19"/>
      <c r="E104" s="20"/>
      <c r="F104" s="29">
        <f t="shared" si="4"/>
        <v>0</v>
      </c>
      <c r="G104" s="28"/>
      <c r="H104" s="28">
        <f t="shared" si="5"/>
        <v>0</v>
      </c>
      <c r="W104" s="78"/>
      <c r="X104" s="81"/>
      <c r="Y104" s="81"/>
      <c r="Z104" s="81"/>
    </row>
    <row r="105" spans="1:26" x14ac:dyDescent="0.2">
      <c r="A105" s="12" t="s">
        <v>198</v>
      </c>
      <c r="B105" s="46">
        <f>'Funding Process Tracking'!S105</f>
        <v>800</v>
      </c>
      <c r="C105" s="26">
        <f>'Funding Process Tracking'!Y105</f>
        <v>400</v>
      </c>
      <c r="D105" s="19"/>
      <c r="E105" s="20"/>
      <c r="F105" s="29">
        <f t="shared" si="4"/>
        <v>400</v>
      </c>
      <c r="G105" s="28"/>
      <c r="H105" s="28">
        <f t="shared" si="5"/>
        <v>400</v>
      </c>
      <c r="W105" s="78"/>
      <c r="X105" s="81"/>
      <c r="Y105" s="81"/>
      <c r="Z105" s="81"/>
    </row>
    <row r="106" spans="1:26" x14ac:dyDescent="0.2">
      <c r="A106" s="23" t="s">
        <v>251</v>
      </c>
      <c r="B106" s="46">
        <f>'Funding Process Tracking'!S106</f>
        <v>0</v>
      </c>
      <c r="C106" s="26">
        <f>'Funding Process Tracking'!Y106</f>
        <v>0</v>
      </c>
      <c r="D106" s="19"/>
      <c r="E106" s="20"/>
      <c r="F106" s="29">
        <f t="shared" si="4"/>
        <v>0</v>
      </c>
      <c r="G106" s="28"/>
      <c r="H106" s="28">
        <f t="shared" si="5"/>
        <v>0</v>
      </c>
      <c r="W106" s="78"/>
      <c r="X106" s="81"/>
      <c r="Y106" s="81"/>
      <c r="Z106" s="81"/>
    </row>
    <row r="107" spans="1:26" ht="25.5" x14ac:dyDescent="0.2">
      <c r="A107" s="12" t="s">
        <v>39</v>
      </c>
      <c r="B107" s="46">
        <f>'Funding Process Tracking'!S107</f>
        <v>3000</v>
      </c>
      <c r="C107" s="26">
        <f>'Funding Process Tracking'!Y107</f>
        <v>3000</v>
      </c>
      <c r="D107" s="19"/>
      <c r="E107" s="20"/>
      <c r="F107" s="29">
        <f t="shared" si="4"/>
        <v>3000</v>
      </c>
      <c r="G107" s="28"/>
      <c r="H107" s="28">
        <f t="shared" si="5"/>
        <v>3000</v>
      </c>
      <c r="W107" s="78"/>
      <c r="X107" s="81"/>
      <c r="Y107" s="81"/>
      <c r="Z107" s="81"/>
    </row>
    <row r="108" spans="1:26" x14ac:dyDescent="0.2">
      <c r="A108" s="12" t="s">
        <v>40</v>
      </c>
      <c r="B108" s="46">
        <f>'Funding Process Tracking'!S108</f>
        <v>16500</v>
      </c>
      <c r="C108" s="26">
        <f>'Funding Process Tracking'!Y108</f>
        <v>15000</v>
      </c>
      <c r="D108" s="19"/>
      <c r="E108" s="20"/>
      <c r="F108" s="29">
        <f t="shared" si="4"/>
        <v>15000</v>
      </c>
      <c r="G108" s="28"/>
      <c r="H108" s="28">
        <f t="shared" si="5"/>
        <v>15000</v>
      </c>
      <c r="W108" s="78"/>
      <c r="X108" s="81"/>
      <c r="Y108" s="81"/>
      <c r="Z108" s="81"/>
    </row>
    <row r="109" spans="1:26" ht="25.5" x14ac:dyDescent="0.2">
      <c r="A109" s="23" t="s">
        <v>164</v>
      </c>
      <c r="B109" s="46">
        <f>'Funding Process Tracking'!S109</f>
        <v>720</v>
      </c>
      <c r="C109" s="26">
        <f>'Funding Process Tracking'!Y109</f>
        <v>720</v>
      </c>
      <c r="D109" s="19"/>
      <c r="E109" s="20"/>
      <c r="F109" s="29">
        <f t="shared" si="4"/>
        <v>720</v>
      </c>
      <c r="G109" s="28"/>
      <c r="H109" s="28">
        <f t="shared" si="5"/>
        <v>720</v>
      </c>
      <c r="W109" s="78"/>
      <c r="X109" s="81"/>
      <c r="Y109" s="81"/>
      <c r="Z109" s="81"/>
    </row>
    <row r="110" spans="1:26" x14ac:dyDescent="0.2">
      <c r="A110" s="12" t="s">
        <v>41</v>
      </c>
      <c r="B110" s="46">
        <f>'Funding Process Tracking'!S110</f>
        <v>7200</v>
      </c>
      <c r="C110" s="26">
        <f>'Funding Process Tracking'!Y110</f>
        <v>7000</v>
      </c>
      <c r="D110" s="19"/>
      <c r="E110" s="20"/>
      <c r="F110" s="29">
        <f t="shared" si="4"/>
        <v>7000</v>
      </c>
      <c r="G110" s="28"/>
      <c r="H110" s="28">
        <f t="shared" si="5"/>
        <v>7000</v>
      </c>
      <c r="W110" s="78"/>
      <c r="X110" s="81"/>
      <c r="Y110" s="81"/>
      <c r="Z110" s="81"/>
    </row>
    <row r="111" spans="1:26" ht="25.5" x14ac:dyDescent="0.2">
      <c r="A111" s="23" t="s">
        <v>217</v>
      </c>
      <c r="B111" s="46">
        <f>'Funding Process Tracking'!S111</f>
        <v>900</v>
      </c>
      <c r="C111" s="26">
        <f>'Funding Process Tracking'!Y111</f>
        <v>200</v>
      </c>
      <c r="D111" s="19"/>
      <c r="E111" s="20"/>
      <c r="F111" s="29">
        <f t="shared" si="4"/>
        <v>200</v>
      </c>
      <c r="G111" s="28"/>
      <c r="H111" s="28">
        <f t="shared" si="5"/>
        <v>200</v>
      </c>
      <c r="W111" s="78"/>
      <c r="X111" s="81"/>
      <c r="Y111" s="81"/>
      <c r="Z111" s="81"/>
    </row>
    <row r="112" spans="1:26" x14ac:dyDescent="0.2">
      <c r="A112" s="23" t="s">
        <v>186</v>
      </c>
      <c r="B112" s="46">
        <f>'Funding Process Tracking'!S112</f>
        <v>0</v>
      </c>
      <c r="C112" s="26">
        <f>'Funding Process Tracking'!Y112</f>
        <v>0</v>
      </c>
      <c r="D112" s="19"/>
      <c r="E112" s="20"/>
      <c r="F112" s="29">
        <f t="shared" si="4"/>
        <v>0</v>
      </c>
      <c r="G112" s="28"/>
      <c r="H112" s="28">
        <f t="shared" si="5"/>
        <v>0</v>
      </c>
      <c r="W112" s="78"/>
      <c r="X112" s="81"/>
      <c r="Y112" s="81"/>
      <c r="Z112" s="81"/>
    </row>
    <row r="113" spans="1:26" ht="25.5" x14ac:dyDescent="0.2">
      <c r="A113" s="12" t="s">
        <v>42</v>
      </c>
      <c r="B113" s="46">
        <f>'Funding Process Tracking'!S113</f>
        <v>2500</v>
      </c>
      <c r="C113" s="26">
        <f>'Funding Process Tracking'!Y113</f>
        <v>1000</v>
      </c>
      <c r="D113" s="19"/>
      <c r="E113" s="20"/>
      <c r="F113" s="29">
        <f t="shared" si="4"/>
        <v>1000</v>
      </c>
      <c r="G113" s="28"/>
      <c r="H113" s="28">
        <f t="shared" si="5"/>
        <v>1000</v>
      </c>
      <c r="W113" s="78"/>
      <c r="X113" s="81"/>
      <c r="Y113" s="81"/>
      <c r="Z113" s="81"/>
    </row>
    <row r="114" spans="1:26" x14ac:dyDescent="0.2">
      <c r="A114" s="12" t="s">
        <v>43</v>
      </c>
      <c r="B114" s="46">
        <f>'Funding Process Tracking'!S114</f>
        <v>5000</v>
      </c>
      <c r="C114" s="26">
        <f>'Funding Process Tracking'!Y114</f>
        <v>5000</v>
      </c>
      <c r="D114" s="19"/>
      <c r="E114" s="20"/>
      <c r="F114" s="29">
        <f t="shared" si="4"/>
        <v>5000</v>
      </c>
      <c r="G114" s="28"/>
      <c r="H114" s="28">
        <f t="shared" si="5"/>
        <v>5000</v>
      </c>
      <c r="W114" s="78"/>
      <c r="X114" s="81"/>
      <c r="Y114" s="81"/>
      <c r="Z114" s="81"/>
    </row>
    <row r="115" spans="1:26" ht="38.25" x14ac:dyDescent="0.2">
      <c r="A115" s="23" t="s">
        <v>162</v>
      </c>
      <c r="B115" s="46">
        <f>'Funding Process Tracking'!S115</f>
        <v>300</v>
      </c>
      <c r="C115" s="26">
        <f>'Funding Process Tracking'!Y115</f>
        <v>300</v>
      </c>
      <c r="D115" s="19"/>
      <c r="E115" s="20"/>
      <c r="F115" s="29">
        <f t="shared" si="4"/>
        <v>300</v>
      </c>
      <c r="G115" s="28"/>
      <c r="H115" s="28">
        <f t="shared" si="5"/>
        <v>300</v>
      </c>
      <c r="W115" s="78"/>
      <c r="X115" s="81"/>
      <c r="Y115" s="81"/>
      <c r="Z115" s="81"/>
    </row>
    <row r="116" spans="1:26" x14ac:dyDescent="0.2">
      <c r="A116" s="23" t="s">
        <v>196</v>
      </c>
      <c r="B116" s="46">
        <f>'Funding Process Tracking'!S116</f>
        <v>1000</v>
      </c>
      <c r="C116" s="26">
        <f>'Funding Process Tracking'!Y116</f>
        <v>500</v>
      </c>
      <c r="D116" s="19"/>
      <c r="E116" s="20"/>
      <c r="F116" s="29">
        <f t="shared" si="4"/>
        <v>500</v>
      </c>
      <c r="G116" s="28"/>
      <c r="H116" s="28">
        <f t="shared" si="5"/>
        <v>500</v>
      </c>
      <c r="W116" s="78"/>
      <c r="X116" s="81"/>
      <c r="Y116" s="81"/>
      <c r="Z116" s="81"/>
    </row>
    <row r="117" spans="1:26" x14ac:dyDescent="0.2">
      <c r="A117" s="12" t="s">
        <v>44</v>
      </c>
      <c r="B117" s="46">
        <f>'Funding Process Tracking'!S117</f>
        <v>4000</v>
      </c>
      <c r="C117" s="26">
        <f>'Funding Process Tracking'!Y117</f>
        <v>700</v>
      </c>
      <c r="D117" s="19"/>
      <c r="E117" s="20"/>
      <c r="F117" s="29">
        <f t="shared" ref="F117:F152" si="6">C117-D117-E117</f>
        <v>700</v>
      </c>
      <c r="G117" s="28">
        <v>500</v>
      </c>
      <c r="H117" s="28">
        <f t="shared" ref="H117:H152" si="7">F117+G117</f>
        <v>1200</v>
      </c>
      <c r="W117" s="78"/>
      <c r="X117" s="81"/>
      <c r="Y117" s="81"/>
      <c r="Z117" s="81"/>
    </row>
    <row r="118" spans="1:26" ht="51" x14ac:dyDescent="0.2">
      <c r="A118" s="12" t="s">
        <v>158</v>
      </c>
      <c r="B118" s="46">
        <f>'Funding Process Tracking'!S118</f>
        <v>500</v>
      </c>
      <c r="C118" s="26">
        <f>'Funding Process Tracking'!Y118</f>
        <v>250</v>
      </c>
      <c r="D118" s="19"/>
      <c r="E118" s="20"/>
      <c r="F118" s="29">
        <f t="shared" si="6"/>
        <v>250</v>
      </c>
      <c r="G118" s="28"/>
      <c r="H118" s="28">
        <f t="shared" si="7"/>
        <v>250</v>
      </c>
      <c r="W118" s="78"/>
      <c r="X118" s="81"/>
      <c r="Y118" s="81"/>
      <c r="Z118" s="81"/>
    </row>
    <row r="119" spans="1:26" s="35" customFormat="1" x14ac:dyDescent="0.2">
      <c r="A119" s="25" t="s">
        <v>319</v>
      </c>
      <c r="B119" s="46">
        <f>'Funding Process Tracking'!S119</f>
        <v>500</v>
      </c>
      <c r="C119" s="26">
        <f>'Funding Process Tracking'!Y119</f>
        <v>250</v>
      </c>
      <c r="D119" s="19"/>
      <c r="E119" s="20"/>
      <c r="F119" s="29">
        <f>C119-D119-E119</f>
        <v>250</v>
      </c>
      <c r="G119" s="28"/>
      <c r="H119" s="28">
        <f t="shared" si="7"/>
        <v>250</v>
      </c>
      <c r="I119" s="214"/>
      <c r="J119" s="214"/>
      <c r="W119" s="78"/>
      <c r="X119" s="81"/>
      <c r="Y119" s="81"/>
      <c r="Z119" s="81"/>
    </row>
    <row r="120" spans="1:26" ht="25.5" x14ac:dyDescent="0.2">
      <c r="A120" s="23" t="s">
        <v>257</v>
      </c>
      <c r="B120" s="46">
        <f>'Funding Process Tracking'!S120</f>
        <v>1100</v>
      </c>
      <c r="C120" s="26">
        <f>'Funding Process Tracking'!Y120</f>
        <v>0</v>
      </c>
      <c r="D120" s="19"/>
      <c r="E120" s="20"/>
      <c r="F120" s="29"/>
      <c r="G120" s="28"/>
      <c r="H120" s="28">
        <f t="shared" si="7"/>
        <v>0</v>
      </c>
      <c r="W120" s="78"/>
      <c r="X120" s="81"/>
      <c r="Y120" s="81"/>
      <c r="Z120" s="81"/>
    </row>
    <row r="121" spans="1:26" ht="25.5" x14ac:dyDescent="0.2">
      <c r="A121" s="12" t="s">
        <v>214</v>
      </c>
      <c r="B121" s="46">
        <f>'Funding Process Tracking'!S121</f>
        <v>2000</v>
      </c>
      <c r="C121" s="26">
        <f>'Funding Process Tracking'!Y121</f>
        <v>120</v>
      </c>
      <c r="D121" s="19"/>
      <c r="E121" s="20"/>
      <c r="F121" s="29">
        <f t="shared" si="6"/>
        <v>120</v>
      </c>
      <c r="G121" s="28"/>
      <c r="H121" s="28">
        <f t="shared" si="7"/>
        <v>120</v>
      </c>
      <c r="W121" s="78"/>
      <c r="X121" s="81"/>
      <c r="Y121" s="81"/>
      <c r="Z121" s="81"/>
    </row>
    <row r="122" spans="1:26" ht="25.5" x14ac:dyDescent="0.2">
      <c r="A122" s="12" t="s">
        <v>45</v>
      </c>
      <c r="B122" s="46">
        <f>'Funding Process Tracking'!S122</f>
        <v>5241</v>
      </c>
      <c r="C122" s="26">
        <f>'Funding Process Tracking'!Y122</f>
        <v>800</v>
      </c>
      <c r="D122" s="19"/>
      <c r="E122" s="20"/>
      <c r="F122" s="29">
        <f t="shared" si="6"/>
        <v>800</v>
      </c>
      <c r="G122" s="28"/>
      <c r="H122" s="28">
        <f t="shared" si="7"/>
        <v>800</v>
      </c>
      <c r="W122" s="78"/>
      <c r="X122" s="81"/>
      <c r="Y122" s="81"/>
      <c r="Z122" s="81"/>
    </row>
    <row r="123" spans="1:26" ht="25.5" x14ac:dyDescent="0.2">
      <c r="A123" s="23" t="s">
        <v>245</v>
      </c>
      <c r="B123" s="46">
        <f>'Funding Process Tracking'!S123</f>
        <v>1800</v>
      </c>
      <c r="C123" s="26">
        <f>'Funding Process Tracking'!Y123</f>
        <v>0</v>
      </c>
      <c r="D123" s="19"/>
      <c r="E123" s="20"/>
      <c r="F123" s="29"/>
      <c r="G123" s="28"/>
      <c r="H123" s="28">
        <f t="shared" si="7"/>
        <v>0</v>
      </c>
      <c r="W123" s="78"/>
      <c r="X123" s="81"/>
      <c r="Y123" s="81"/>
      <c r="Z123" s="81"/>
    </row>
    <row r="124" spans="1:26" ht="38.25" x14ac:dyDescent="0.2">
      <c r="A124" s="23" t="s">
        <v>250</v>
      </c>
      <c r="B124" s="46">
        <f>'Funding Process Tracking'!S124</f>
        <v>1500</v>
      </c>
      <c r="C124" s="26">
        <f>'Funding Process Tracking'!Y124</f>
        <v>1025</v>
      </c>
      <c r="D124" s="19"/>
      <c r="E124" s="20"/>
      <c r="F124" s="29">
        <f t="shared" si="6"/>
        <v>1025</v>
      </c>
      <c r="G124" s="28"/>
      <c r="H124" s="28">
        <f t="shared" si="7"/>
        <v>1025</v>
      </c>
      <c r="W124" s="78"/>
      <c r="X124" s="81"/>
      <c r="Y124" s="81"/>
      <c r="Z124" s="81"/>
    </row>
    <row r="125" spans="1:26" ht="25.5" x14ac:dyDescent="0.2">
      <c r="A125" s="12" t="s">
        <v>46</v>
      </c>
      <c r="B125" s="46">
        <f>'Funding Process Tracking'!S125</f>
        <v>8500</v>
      </c>
      <c r="C125" s="26">
        <f>'Funding Process Tracking'!Y125</f>
        <v>8250</v>
      </c>
      <c r="D125" s="19"/>
      <c r="E125" s="20"/>
      <c r="F125" s="29">
        <f t="shared" si="6"/>
        <v>8250</v>
      </c>
      <c r="G125" s="28"/>
      <c r="H125" s="28">
        <f t="shared" si="7"/>
        <v>8250</v>
      </c>
      <c r="W125" s="78"/>
      <c r="X125" s="81"/>
      <c r="Y125" s="81"/>
      <c r="Z125" s="81"/>
    </row>
    <row r="126" spans="1:26" ht="25.5" x14ac:dyDescent="0.2">
      <c r="A126" s="23" t="s">
        <v>175</v>
      </c>
      <c r="B126" s="46">
        <f>'Funding Process Tracking'!S126</f>
        <v>250</v>
      </c>
      <c r="C126" s="26">
        <f>'Funding Process Tracking'!Y126</f>
        <v>200</v>
      </c>
      <c r="D126" s="19"/>
      <c r="E126" s="20"/>
      <c r="F126" s="29">
        <f t="shared" si="6"/>
        <v>200</v>
      </c>
      <c r="G126" s="28"/>
      <c r="H126" s="28">
        <f t="shared" si="7"/>
        <v>200</v>
      </c>
      <c r="W126" s="78"/>
      <c r="X126" s="81"/>
      <c r="Y126" s="81"/>
      <c r="Z126" s="81"/>
    </row>
    <row r="127" spans="1:26" x14ac:dyDescent="0.2">
      <c r="A127" s="12" t="s">
        <v>47</v>
      </c>
      <c r="B127" s="46">
        <f>'Funding Process Tracking'!S127</f>
        <v>4800</v>
      </c>
      <c r="C127" s="26">
        <f>'Funding Process Tracking'!Y127</f>
        <v>0</v>
      </c>
      <c r="D127" s="19">
        <f>C127*0.2</f>
        <v>0</v>
      </c>
      <c r="E127" s="20"/>
      <c r="F127" s="29"/>
      <c r="G127" s="28">
        <v>3000</v>
      </c>
      <c r="H127" s="28">
        <f t="shared" si="7"/>
        <v>3000</v>
      </c>
      <c r="W127" s="78"/>
      <c r="X127" s="81"/>
      <c r="Y127" s="81"/>
      <c r="Z127" s="81"/>
    </row>
    <row r="128" spans="1:26" ht="25.5" x14ac:dyDescent="0.2">
      <c r="A128" s="11" t="s">
        <v>106</v>
      </c>
      <c r="B128" s="46">
        <f>'Funding Process Tracking'!S128</f>
        <v>5500</v>
      </c>
      <c r="C128" s="26">
        <f>'Funding Process Tracking'!Y128</f>
        <v>1750</v>
      </c>
      <c r="D128" s="19"/>
      <c r="E128" s="20"/>
      <c r="F128" s="29">
        <f t="shared" si="6"/>
        <v>1750</v>
      </c>
      <c r="G128" s="28"/>
      <c r="H128" s="28">
        <f t="shared" si="7"/>
        <v>1750</v>
      </c>
      <c r="W128" s="78"/>
      <c r="X128" s="81"/>
      <c r="Y128" s="81"/>
      <c r="Z128" s="81"/>
    </row>
    <row r="129" spans="1:26" s="35" customFormat="1" x14ac:dyDescent="0.2">
      <c r="A129" s="25" t="s">
        <v>310</v>
      </c>
      <c r="B129" s="46">
        <f>'Funding Process Tracking'!S129</f>
        <v>300</v>
      </c>
      <c r="C129" s="26">
        <f>'Funding Process Tracking'!Y129</f>
        <v>150</v>
      </c>
      <c r="D129" s="19"/>
      <c r="E129" s="20"/>
      <c r="F129" s="29">
        <f>C129-D149-E149</f>
        <v>150</v>
      </c>
      <c r="G129" s="28"/>
      <c r="H129" s="28">
        <f t="shared" si="7"/>
        <v>150</v>
      </c>
      <c r="I129" s="210"/>
      <c r="J129" s="210"/>
      <c r="W129" s="78"/>
      <c r="X129" s="81"/>
      <c r="Y129" s="81"/>
      <c r="Z129" s="81"/>
    </row>
    <row r="130" spans="1:26" ht="25.5" x14ac:dyDescent="0.2">
      <c r="A130" s="25" t="s">
        <v>141</v>
      </c>
      <c r="B130" s="46">
        <f>'Funding Process Tracking'!S130</f>
        <v>2000</v>
      </c>
      <c r="C130" s="26">
        <f>'Funding Process Tracking'!Y130</f>
        <v>350</v>
      </c>
      <c r="D130" s="19"/>
      <c r="E130" s="20"/>
      <c r="F130" s="29">
        <f t="shared" si="6"/>
        <v>350</v>
      </c>
      <c r="G130" s="28"/>
      <c r="H130" s="28">
        <f t="shared" si="7"/>
        <v>350</v>
      </c>
      <c r="W130" s="78"/>
      <c r="X130" s="81"/>
      <c r="Y130" s="81"/>
      <c r="Z130" s="81"/>
    </row>
    <row r="131" spans="1:26" ht="25.5" x14ac:dyDescent="0.2">
      <c r="A131" s="12" t="s">
        <v>48</v>
      </c>
      <c r="B131" s="46">
        <f>'Funding Process Tracking'!S131</f>
        <v>5000</v>
      </c>
      <c r="C131" s="26">
        <f>'Funding Process Tracking'!Y131</f>
        <v>5000</v>
      </c>
      <c r="D131" s="19"/>
      <c r="E131" s="20"/>
      <c r="F131" s="29">
        <f t="shared" si="6"/>
        <v>5000</v>
      </c>
      <c r="G131" s="28"/>
      <c r="H131" s="28">
        <f t="shared" si="7"/>
        <v>5000</v>
      </c>
      <c r="W131" s="78"/>
      <c r="X131" s="81"/>
      <c r="Y131" s="81"/>
      <c r="Z131" s="81"/>
    </row>
    <row r="132" spans="1:26" ht="25.5" x14ac:dyDescent="0.2">
      <c r="A132" s="12" t="s">
        <v>49</v>
      </c>
      <c r="B132" s="46">
        <f>'Funding Process Tracking'!S132</f>
        <v>1800</v>
      </c>
      <c r="C132" s="26">
        <f>'Funding Process Tracking'!Y132</f>
        <v>1800</v>
      </c>
      <c r="D132" s="19"/>
      <c r="E132" s="20"/>
      <c r="F132" s="29">
        <f t="shared" si="6"/>
        <v>1800</v>
      </c>
      <c r="G132" s="28"/>
      <c r="H132" s="28">
        <f t="shared" si="7"/>
        <v>1800</v>
      </c>
      <c r="W132" s="78"/>
      <c r="X132" s="81"/>
      <c r="Y132" s="81"/>
      <c r="Z132" s="81"/>
    </row>
    <row r="133" spans="1:26" ht="25.5" x14ac:dyDescent="0.2">
      <c r="A133" s="23" t="s">
        <v>255</v>
      </c>
      <c r="B133" s="46">
        <f>'Funding Process Tracking'!S133</f>
        <v>0</v>
      </c>
      <c r="C133" s="26">
        <f>'Funding Process Tracking'!Y133</f>
        <v>0</v>
      </c>
      <c r="D133" s="19">
        <f>C133*0.2</f>
        <v>0</v>
      </c>
      <c r="E133" s="20"/>
      <c r="F133" s="29">
        <f t="shared" si="6"/>
        <v>0</v>
      </c>
      <c r="G133" s="28"/>
      <c r="H133" s="28">
        <f t="shared" si="7"/>
        <v>0</v>
      </c>
      <c r="W133" s="78"/>
      <c r="X133" s="81"/>
      <c r="Y133" s="81"/>
      <c r="Z133" s="81"/>
    </row>
    <row r="134" spans="1:26" ht="25.5" x14ac:dyDescent="0.2">
      <c r="A134" s="23" t="s">
        <v>123</v>
      </c>
      <c r="B134" s="46">
        <f>'Funding Process Tracking'!S134</f>
        <v>1200</v>
      </c>
      <c r="C134" s="26">
        <f>'Funding Process Tracking'!Y134</f>
        <v>1200</v>
      </c>
      <c r="D134" s="19"/>
      <c r="E134" s="20"/>
      <c r="F134" s="29">
        <f t="shared" si="6"/>
        <v>1200</v>
      </c>
      <c r="G134" s="28"/>
      <c r="H134" s="28">
        <f t="shared" si="7"/>
        <v>1200</v>
      </c>
      <c r="W134" s="78"/>
      <c r="X134" s="81"/>
      <c r="Y134" s="81"/>
      <c r="Z134" s="81"/>
    </row>
    <row r="135" spans="1:26" x14ac:dyDescent="0.2">
      <c r="A135" s="23" t="s">
        <v>50</v>
      </c>
      <c r="B135" s="46">
        <f>'Funding Process Tracking'!S135</f>
        <v>2400</v>
      </c>
      <c r="C135" s="26">
        <f>'Funding Process Tracking'!Y135</f>
        <v>2000</v>
      </c>
      <c r="D135" s="19"/>
      <c r="E135" s="20"/>
      <c r="F135" s="29">
        <f t="shared" si="6"/>
        <v>2000</v>
      </c>
      <c r="G135" s="28"/>
      <c r="H135" s="28">
        <f t="shared" si="7"/>
        <v>2000</v>
      </c>
      <c r="W135" s="78"/>
      <c r="X135" s="81"/>
      <c r="Y135" s="81"/>
      <c r="Z135" s="81"/>
    </row>
    <row r="136" spans="1:26" ht="51" x14ac:dyDescent="0.2">
      <c r="A136" s="23" t="s">
        <v>238</v>
      </c>
      <c r="B136" s="46">
        <f>'Funding Process Tracking'!S136</f>
        <v>3000</v>
      </c>
      <c r="C136" s="26">
        <f>'Funding Process Tracking'!Y136</f>
        <v>400</v>
      </c>
      <c r="D136" s="19"/>
      <c r="E136" s="20"/>
      <c r="F136" s="29">
        <f t="shared" si="6"/>
        <v>400</v>
      </c>
      <c r="G136" s="28"/>
      <c r="H136" s="28">
        <f t="shared" si="7"/>
        <v>400</v>
      </c>
      <c r="W136" s="78"/>
      <c r="X136" s="81"/>
      <c r="Y136" s="81"/>
      <c r="Z136" s="81"/>
    </row>
    <row r="137" spans="1:26" x14ac:dyDescent="0.2">
      <c r="A137" s="23" t="s">
        <v>127</v>
      </c>
      <c r="B137" s="46">
        <f>'Funding Process Tracking'!S137</f>
        <v>819</v>
      </c>
      <c r="C137" s="26">
        <f>'Funding Process Tracking'!Y137</f>
        <v>150</v>
      </c>
      <c r="D137" s="19"/>
      <c r="E137" s="20"/>
      <c r="F137" s="29">
        <f t="shared" si="6"/>
        <v>150</v>
      </c>
      <c r="G137" s="28"/>
      <c r="H137" s="28">
        <f t="shared" si="7"/>
        <v>150</v>
      </c>
      <c r="W137" s="78"/>
      <c r="X137" s="81"/>
      <c r="Y137" s="81"/>
      <c r="Z137" s="81"/>
    </row>
    <row r="138" spans="1:26" x14ac:dyDescent="0.2">
      <c r="A138" s="23" t="s">
        <v>166</v>
      </c>
      <c r="B138" s="46">
        <f>'Funding Process Tracking'!S138</f>
        <v>0</v>
      </c>
      <c r="C138" s="26">
        <f>'Funding Process Tracking'!Y138</f>
        <v>0</v>
      </c>
      <c r="D138" s="19"/>
      <c r="E138" s="20"/>
      <c r="F138" s="29">
        <f t="shared" si="6"/>
        <v>0</v>
      </c>
      <c r="G138" s="28"/>
      <c r="H138" s="28">
        <f t="shared" si="7"/>
        <v>0</v>
      </c>
      <c r="W138" s="78"/>
      <c r="X138" s="81"/>
      <c r="Y138" s="81"/>
      <c r="Z138" s="81"/>
    </row>
    <row r="139" spans="1:26" x14ac:dyDescent="0.2">
      <c r="A139" s="23" t="s">
        <v>226</v>
      </c>
      <c r="B139" s="46">
        <f>'Funding Process Tracking'!S139</f>
        <v>500</v>
      </c>
      <c r="C139" s="26">
        <f>'Funding Process Tracking'!Y139</f>
        <v>500</v>
      </c>
      <c r="D139" s="19"/>
      <c r="E139" s="20"/>
      <c r="F139" s="29">
        <f t="shared" si="6"/>
        <v>500</v>
      </c>
      <c r="G139" s="28"/>
      <c r="H139" s="28">
        <f t="shared" si="7"/>
        <v>500</v>
      </c>
      <c r="W139" s="78"/>
      <c r="X139" s="81"/>
      <c r="Y139" s="81"/>
      <c r="Z139" s="81"/>
    </row>
    <row r="140" spans="1:26" s="35" customFormat="1" x14ac:dyDescent="0.2">
      <c r="A140" s="25" t="s">
        <v>292</v>
      </c>
      <c r="B140" s="46">
        <f>'Funding Process Tracking'!S140</f>
        <v>5000</v>
      </c>
      <c r="C140" s="26">
        <f>'Funding Process Tracking'!Y140</f>
        <v>100</v>
      </c>
      <c r="D140" s="19"/>
      <c r="E140" s="20"/>
      <c r="F140" s="29">
        <f>C140-D140-E140</f>
        <v>100</v>
      </c>
      <c r="G140" s="28"/>
      <c r="H140" s="28">
        <f t="shared" si="7"/>
        <v>100</v>
      </c>
      <c r="I140" s="101" t="s">
        <v>353</v>
      </c>
      <c r="J140" s="101"/>
      <c r="W140" s="78"/>
      <c r="X140" s="81"/>
      <c r="Y140" s="81"/>
      <c r="Z140" s="81"/>
    </row>
    <row r="141" spans="1:26" x14ac:dyDescent="0.2">
      <c r="A141" s="23" t="s">
        <v>252</v>
      </c>
      <c r="B141" s="46">
        <f>'Funding Process Tracking'!S141</f>
        <v>150</v>
      </c>
      <c r="C141" s="26">
        <f>'Funding Process Tracking'!Y141</f>
        <v>0</v>
      </c>
      <c r="D141" s="19"/>
      <c r="E141" s="20"/>
      <c r="F141" s="29"/>
      <c r="G141" s="28"/>
      <c r="H141" s="28">
        <f t="shared" si="7"/>
        <v>0</v>
      </c>
      <c r="W141" s="78"/>
      <c r="X141" s="81"/>
      <c r="Y141" s="81"/>
      <c r="Z141" s="81"/>
    </row>
    <row r="142" spans="1:26" x14ac:dyDescent="0.2">
      <c r="A142" s="23" t="s">
        <v>181</v>
      </c>
      <c r="B142" s="46">
        <f>'Funding Process Tracking'!S142</f>
        <v>1721</v>
      </c>
      <c r="C142" s="26">
        <f>'Funding Process Tracking'!Y142</f>
        <v>250</v>
      </c>
      <c r="D142" s="19"/>
      <c r="E142" s="20"/>
      <c r="F142" s="29">
        <f t="shared" si="6"/>
        <v>250</v>
      </c>
      <c r="G142" s="28"/>
      <c r="H142" s="28">
        <f t="shared" si="7"/>
        <v>250</v>
      </c>
      <c r="W142" s="78"/>
      <c r="X142" s="81"/>
      <c r="Y142" s="81"/>
      <c r="Z142" s="81"/>
    </row>
    <row r="143" spans="1:26" s="35" customFormat="1" ht="25.5" x14ac:dyDescent="0.2">
      <c r="A143" s="25" t="s">
        <v>321</v>
      </c>
      <c r="B143" s="46">
        <f>'Funding Process Tracking'!S143</f>
        <v>5000</v>
      </c>
      <c r="C143" s="26">
        <f>'Funding Process Tracking'!Y143</f>
        <v>120</v>
      </c>
      <c r="D143" s="19"/>
      <c r="E143" s="20"/>
      <c r="F143" s="29">
        <f>C143-D143-E143</f>
        <v>120</v>
      </c>
      <c r="G143" s="28"/>
      <c r="H143" s="28">
        <f>F143+G143</f>
        <v>120</v>
      </c>
      <c r="I143" s="216"/>
      <c r="J143" s="216"/>
      <c r="W143" s="78"/>
      <c r="X143" s="81"/>
      <c r="Y143" s="81"/>
      <c r="Z143" s="81"/>
    </row>
    <row r="144" spans="1:26" s="35" customFormat="1" ht="25.5" x14ac:dyDescent="0.2">
      <c r="A144" s="25" t="s">
        <v>287</v>
      </c>
      <c r="B144" s="46">
        <f>'Funding Process Tracking'!S144</f>
        <v>500</v>
      </c>
      <c r="C144" s="26">
        <f>'Funding Process Tracking'!Y144</f>
        <v>100</v>
      </c>
      <c r="D144" s="19"/>
      <c r="E144" s="20"/>
      <c r="F144" s="29">
        <f>C144-D144-E144</f>
        <v>100</v>
      </c>
      <c r="G144" s="28"/>
      <c r="H144" s="28">
        <f>F144+G144</f>
        <v>100</v>
      </c>
      <c r="I144" s="101"/>
      <c r="J144" s="101"/>
      <c r="W144" s="78"/>
      <c r="X144" s="81"/>
      <c r="Y144" s="81"/>
      <c r="Z144" s="81"/>
    </row>
    <row r="145" spans="1:26" x14ac:dyDescent="0.2">
      <c r="A145" s="23" t="s">
        <v>248</v>
      </c>
      <c r="B145" s="46">
        <f>'Funding Process Tracking'!S145</f>
        <v>940</v>
      </c>
      <c r="C145" s="26">
        <f>'Funding Process Tracking'!Y145</f>
        <v>200</v>
      </c>
      <c r="D145" s="19"/>
      <c r="E145" s="20"/>
      <c r="F145" s="29">
        <f t="shared" si="6"/>
        <v>200</v>
      </c>
      <c r="G145" s="28"/>
      <c r="H145" s="28">
        <f t="shared" si="7"/>
        <v>200</v>
      </c>
      <c r="W145" s="78"/>
      <c r="X145" s="81"/>
      <c r="Y145" s="81"/>
      <c r="Z145" s="81"/>
    </row>
    <row r="146" spans="1:26" ht="25.5" x14ac:dyDescent="0.2">
      <c r="A146" s="23" t="s">
        <v>222</v>
      </c>
      <c r="B146" s="46">
        <f>'Funding Process Tracking'!S146</f>
        <v>1200</v>
      </c>
      <c r="C146" s="26">
        <f>'Funding Process Tracking'!Y146</f>
        <v>200</v>
      </c>
      <c r="D146" s="19"/>
      <c r="E146" s="20"/>
      <c r="F146" s="29">
        <f t="shared" si="6"/>
        <v>200</v>
      </c>
      <c r="G146" s="28"/>
      <c r="H146" s="28">
        <f t="shared" si="7"/>
        <v>200</v>
      </c>
      <c r="W146" s="78"/>
      <c r="X146" s="81"/>
      <c r="Y146" s="81"/>
      <c r="Z146" s="81"/>
    </row>
    <row r="147" spans="1:26" x14ac:dyDescent="0.2">
      <c r="A147" s="23" t="s">
        <v>223</v>
      </c>
      <c r="B147" s="46">
        <f>'Funding Process Tracking'!S147</f>
        <v>540</v>
      </c>
      <c r="C147" s="26">
        <f>'Funding Process Tracking'!Y147</f>
        <v>300</v>
      </c>
      <c r="D147" s="19"/>
      <c r="E147" s="20"/>
      <c r="F147" s="29">
        <f t="shared" si="6"/>
        <v>300</v>
      </c>
      <c r="G147" s="28"/>
      <c r="H147" s="28">
        <f t="shared" si="7"/>
        <v>300</v>
      </c>
      <c r="W147" s="78"/>
      <c r="X147" s="81"/>
      <c r="Y147" s="81"/>
      <c r="Z147" s="81"/>
    </row>
    <row r="148" spans="1:26" ht="25.5" x14ac:dyDescent="0.2">
      <c r="A148" s="23" t="s">
        <v>51</v>
      </c>
      <c r="B148" s="46">
        <f>'Funding Process Tracking'!S148</f>
        <v>2000</v>
      </c>
      <c r="C148" s="26">
        <f>'Funding Process Tracking'!Y148</f>
        <v>900</v>
      </c>
      <c r="D148" s="19"/>
      <c r="E148" s="20"/>
      <c r="F148" s="29">
        <f t="shared" si="6"/>
        <v>900</v>
      </c>
      <c r="G148" s="28"/>
      <c r="H148" s="28">
        <f t="shared" si="7"/>
        <v>900</v>
      </c>
      <c r="W148" s="78"/>
      <c r="X148" s="81"/>
      <c r="Y148" s="81"/>
      <c r="Z148" s="81"/>
    </row>
    <row r="149" spans="1:26" x14ac:dyDescent="0.2">
      <c r="A149" s="23" t="s">
        <v>52</v>
      </c>
      <c r="B149" s="46">
        <f>'Funding Process Tracking'!S149</f>
        <v>12600</v>
      </c>
      <c r="C149" s="26">
        <f>'Funding Process Tracking'!Y149</f>
        <v>3000</v>
      </c>
      <c r="D149" s="19"/>
      <c r="E149" s="20"/>
      <c r="F149" s="29">
        <f t="shared" si="6"/>
        <v>3000</v>
      </c>
      <c r="G149" s="28"/>
      <c r="H149" s="28">
        <f t="shared" si="7"/>
        <v>3000</v>
      </c>
      <c r="W149" s="78"/>
      <c r="X149" s="81"/>
      <c r="Y149" s="81"/>
      <c r="Z149" s="81"/>
    </row>
    <row r="150" spans="1:26" ht="25.5" x14ac:dyDescent="0.2">
      <c r="A150" s="23" t="s">
        <v>199</v>
      </c>
      <c r="B150" s="46">
        <f>'Funding Process Tracking'!S150</f>
        <v>0</v>
      </c>
      <c r="C150" s="26">
        <f>'Funding Process Tracking'!Y150</f>
        <v>150</v>
      </c>
      <c r="D150" s="19"/>
      <c r="E150" s="20"/>
      <c r="F150" s="29">
        <f t="shared" si="6"/>
        <v>150</v>
      </c>
      <c r="G150" s="28"/>
      <c r="H150" s="28">
        <v>300</v>
      </c>
      <c r="I150" s="1" t="s">
        <v>353</v>
      </c>
      <c r="W150" s="78"/>
      <c r="X150" s="81"/>
      <c r="Y150" s="81"/>
      <c r="Z150" s="81"/>
    </row>
    <row r="151" spans="1:26" x14ac:dyDescent="0.2">
      <c r="A151" s="23" t="s">
        <v>160</v>
      </c>
      <c r="B151" s="46">
        <f>'Funding Process Tracking'!S151</f>
        <v>0</v>
      </c>
      <c r="C151" s="26">
        <f>'Funding Process Tracking'!Y151</f>
        <v>0</v>
      </c>
      <c r="D151" s="19"/>
      <c r="E151" s="20"/>
      <c r="F151" s="29">
        <f t="shared" si="6"/>
        <v>0</v>
      </c>
      <c r="G151" s="28"/>
      <c r="H151" s="28">
        <f t="shared" si="7"/>
        <v>0</v>
      </c>
      <c r="W151" s="78"/>
      <c r="X151" s="81"/>
      <c r="Y151" s="81"/>
      <c r="Z151" s="81"/>
    </row>
    <row r="152" spans="1:26" ht="25.5" x14ac:dyDescent="0.2">
      <c r="A152" s="23" t="s">
        <v>227</v>
      </c>
      <c r="B152" s="46">
        <f>'Funding Process Tracking'!S152</f>
        <v>400</v>
      </c>
      <c r="C152" s="26">
        <f>'Funding Process Tracking'!Y152</f>
        <v>260</v>
      </c>
      <c r="D152" s="19"/>
      <c r="E152" s="20"/>
      <c r="F152" s="29">
        <f t="shared" si="6"/>
        <v>260</v>
      </c>
      <c r="G152" s="28"/>
      <c r="H152" s="28">
        <f t="shared" si="7"/>
        <v>260</v>
      </c>
      <c r="W152" s="78"/>
      <c r="X152" s="81"/>
      <c r="Y152" s="81"/>
      <c r="Z152" s="81"/>
    </row>
    <row r="153" spans="1:26" s="35" customFormat="1" ht="25.5" x14ac:dyDescent="0.2">
      <c r="A153" s="25" t="s">
        <v>307</v>
      </c>
      <c r="B153" s="46">
        <f>'Funding Process Tracking'!S153</f>
        <v>1710</v>
      </c>
      <c r="C153" s="26">
        <f>'Funding Process Tracking'!Y153</f>
        <v>0</v>
      </c>
      <c r="D153" s="19"/>
      <c r="E153" s="20"/>
      <c r="F153" s="29"/>
      <c r="G153" s="28"/>
      <c r="H153" s="28"/>
      <c r="I153" s="207"/>
      <c r="J153" s="207"/>
      <c r="W153" s="78"/>
      <c r="X153" s="81"/>
      <c r="Y153" s="81"/>
      <c r="Z153" s="81"/>
    </row>
    <row r="154" spans="1:26" x14ac:dyDescent="0.2">
      <c r="A154" s="12" t="s">
        <v>54</v>
      </c>
      <c r="B154" s="46">
        <f>'Funding Process Tracking'!S154</f>
        <v>1760</v>
      </c>
      <c r="C154" s="26">
        <f>'Funding Process Tracking'!Y154</f>
        <v>0</v>
      </c>
      <c r="D154" s="19"/>
      <c r="E154" s="20"/>
      <c r="F154" s="29"/>
      <c r="G154" s="28"/>
      <c r="H154" s="28">
        <v>400</v>
      </c>
      <c r="I154" s="1" t="s">
        <v>353</v>
      </c>
      <c r="W154" s="78"/>
      <c r="X154" s="81"/>
      <c r="Y154" s="81"/>
      <c r="Z154" s="81"/>
    </row>
    <row r="155" spans="1:26" x14ac:dyDescent="0.2">
      <c r="A155" s="23" t="s">
        <v>201</v>
      </c>
      <c r="B155" s="46">
        <f>'Funding Process Tracking'!S155</f>
        <v>0</v>
      </c>
      <c r="C155" s="26">
        <f>'Funding Process Tracking'!Y155</f>
        <v>0</v>
      </c>
      <c r="D155" s="19"/>
      <c r="E155" s="20"/>
      <c r="F155" s="29">
        <f t="shared" ref="F155:F189" si="8">C155-D155-E155</f>
        <v>0</v>
      </c>
      <c r="G155" s="28"/>
      <c r="H155" s="28">
        <f t="shared" ref="H155:H188" si="9">F155+G155</f>
        <v>0</v>
      </c>
      <c r="W155" s="78"/>
      <c r="X155" s="81"/>
      <c r="Y155" s="81"/>
      <c r="Z155" s="81"/>
    </row>
    <row r="156" spans="1:26" ht="25.5" x14ac:dyDescent="0.2">
      <c r="A156" s="12" t="s">
        <v>55</v>
      </c>
      <c r="B156" s="46">
        <f>'Funding Process Tracking'!S156</f>
        <v>5000</v>
      </c>
      <c r="C156" s="26">
        <f>'Funding Process Tracking'!Y156</f>
        <v>4000</v>
      </c>
      <c r="D156" s="19"/>
      <c r="E156" s="20"/>
      <c r="F156" s="29">
        <f t="shared" si="8"/>
        <v>4000</v>
      </c>
      <c r="G156" s="28"/>
      <c r="H156" s="28">
        <f t="shared" si="9"/>
        <v>4000</v>
      </c>
      <c r="W156" s="78"/>
      <c r="X156" s="81"/>
      <c r="Y156" s="81"/>
      <c r="Z156" s="81"/>
    </row>
    <row r="157" spans="1:26" x14ac:dyDescent="0.2">
      <c r="A157" s="12" t="s">
        <v>113</v>
      </c>
      <c r="B157" s="46">
        <f>'Funding Process Tracking'!S157</f>
        <v>0</v>
      </c>
      <c r="C157" s="26">
        <f>'Funding Process Tracking'!Y157</f>
        <v>0</v>
      </c>
      <c r="D157" s="19"/>
      <c r="E157" s="20">
        <f>C157*0.4</f>
        <v>0</v>
      </c>
      <c r="F157" s="29">
        <f t="shared" si="8"/>
        <v>0</v>
      </c>
      <c r="G157" s="28"/>
      <c r="H157" s="28">
        <f t="shared" si="9"/>
        <v>0</v>
      </c>
      <c r="W157" s="78"/>
      <c r="X157" s="81"/>
      <c r="Y157" s="81"/>
      <c r="Z157" s="81"/>
    </row>
    <row r="158" spans="1:26" x14ac:dyDescent="0.2">
      <c r="A158" s="23" t="s">
        <v>236</v>
      </c>
      <c r="B158" s="46">
        <f>'Funding Process Tracking'!S158</f>
        <v>600</v>
      </c>
      <c r="C158" s="26">
        <f>'Funding Process Tracking'!Y158</f>
        <v>300</v>
      </c>
      <c r="D158" s="19"/>
      <c r="E158" s="20"/>
      <c r="F158" s="29">
        <f t="shared" si="8"/>
        <v>300</v>
      </c>
      <c r="G158" s="28"/>
      <c r="H158" s="28">
        <f t="shared" si="9"/>
        <v>300</v>
      </c>
      <c r="W158" s="78"/>
      <c r="X158" s="81"/>
      <c r="Y158" s="81"/>
      <c r="Z158" s="81"/>
    </row>
    <row r="159" spans="1:26" x14ac:dyDescent="0.2">
      <c r="A159" s="23" t="s">
        <v>192</v>
      </c>
      <c r="B159" s="46">
        <f>'Funding Process Tracking'!S159</f>
        <v>0</v>
      </c>
      <c r="C159" s="26">
        <f>'Funding Process Tracking'!Y159</f>
        <v>0</v>
      </c>
      <c r="D159" s="19"/>
      <c r="E159" s="20"/>
      <c r="F159" s="29">
        <f t="shared" si="8"/>
        <v>0</v>
      </c>
      <c r="G159" s="28"/>
      <c r="H159" s="28">
        <f t="shared" si="9"/>
        <v>0</v>
      </c>
      <c r="W159" s="78"/>
      <c r="X159" s="81"/>
      <c r="Y159" s="81"/>
      <c r="Z159" s="81"/>
    </row>
    <row r="160" spans="1:26" x14ac:dyDescent="0.2">
      <c r="A160" s="11" t="s">
        <v>107</v>
      </c>
      <c r="B160" s="46">
        <f>'Funding Process Tracking'!S160</f>
        <v>4000</v>
      </c>
      <c r="C160" s="26">
        <f>'Funding Process Tracking'!Y160</f>
        <v>2000</v>
      </c>
      <c r="D160" s="19"/>
      <c r="E160" s="20"/>
      <c r="F160" s="29">
        <f t="shared" si="8"/>
        <v>2000</v>
      </c>
      <c r="G160" s="28"/>
      <c r="H160" s="28">
        <f t="shared" si="9"/>
        <v>2000</v>
      </c>
      <c r="W160" s="78"/>
      <c r="X160" s="81"/>
      <c r="Y160" s="81"/>
      <c r="Z160" s="81"/>
    </row>
    <row r="161" spans="1:26" ht="63.75" x14ac:dyDescent="0.2">
      <c r="A161" s="12" t="s">
        <v>172</v>
      </c>
      <c r="B161" s="46">
        <f>'Funding Process Tracking'!S161</f>
        <v>480</v>
      </c>
      <c r="C161" s="26">
        <f>'Funding Process Tracking'!Y161</f>
        <v>150</v>
      </c>
      <c r="D161" s="19"/>
      <c r="E161" s="20"/>
      <c r="F161" s="29">
        <f t="shared" si="8"/>
        <v>150</v>
      </c>
      <c r="G161" s="28"/>
      <c r="H161" s="28">
        <f t="shared" si="9"/>
        <v>150</v>
      </c>
      <c r="W161" s="78"/>
      <c r="X161" s="81"/>
      <c r="Y161" s="81"/>
      <c r="Z161" s="81"/>
    </row>
    <row r="162" spans="1:26" ht="51" x14ac:dyDescent="0.2">
      <c r="A162" s="12" t="s">
        <v>57</v>
      </c>
      <c r="B162" s="46">
        <f>'Funding Process Tracking'!S162</f>
        <v>2500</v>
      </c>
      <c r="C162" s="26">
        <f>'Funding Process Tracking'!Y162</f>
        <v>1000</v>
      </c>
      <c r="D162" s="19"/>
      <c r="E162" s="20"/>
      <c r="F162" s="29">
        <f t="shared" si="8"/>
        <v>1000</v>
      </c>
      <c r="G162" s="28"/>
      <c r="H162" s="28">
        <f t="shared" si="9"/>
        <v>1000</v>
      </c>
      <c r="W162" s="78"/>
      <c r="X162" s="81"/>
      <c r="Y162" s="81"/>
      <c r="Z162" s="81"/>
    </row>
    <row r="163" spans="1:26" ht="25.5" x14ac:dyDescent="0.2">
      <c r="A163" s="11" t="s">
        <v>108</v>
      </c>
      <c r="B163" s="46">
        <f>'Funding Process Tracking'!S163</f>
        <v>1000</v>
      </c>
      <c r="C163" s="26">
        <f>'Funding Process Tracking'!Y163</f>
        <v>120</v>
      </c>
      <c r="D163" s="19"/>
      <c r="E163" s="20"/>
      <c r="F163" s="29">
        <f t="shared" si="8"/>
        <v>120</v>
      </c>
      <c r="G163" s="28"/>
      <c r="H163" s="28">
        <f t="shared" si="9"/>
        <v>120</v>
      </c>
      <c r="W163" s="78"/>
      <c r="X163" s="81"/>
      <c r="Y163" s="81"/>
      <c r="Z163" s="81"/>
    </row>
    <row r="164" spans="1:26" ht="25.5" x14ac:dyDescent="0.2">
      <c r="A164" s="12" t="s">
        <v>58</v>
      </c>
      <c r="B164" s="46">
        <f>'Funding Process Tracking'!S164</f>
        <v>5000</v>
      </c>
      <c r="C164" s="26">
        <f>'Funding Process Tracking'!Y164</f>
        <v>1404</v>
      </c>
      <c r="D164" s="19"/>
      <c r="E164" s="20"/>
      <c r="F164" s="29">
        <f t="shared" si="8"/>
        <v>1404</v>
      </c>
      <c r="G164" s="28">
        <v>596</v>
      </c>
      <c r="H164" s="28">
        <f t="shared" si="9"/>
        <v>2000</v>
      </c>
      <c r="W164" s="78"/>
      <c r="X164" s="81"/>
      <c r="Y164" s="81"/>
      <c r="Z164" s="81"/>
    </row>
    <row r="165" spans="1:26" ht="25.5" x14ac:dyDescent="0.2">
      <c r="A165" s="12" t="s">
        <v>59</v>
      </c>
      <c r="B165" s="46">
        <f>'Funding Process Tracking'!S165</f>
        <v>19500</v>
      </c>
      <c r="C165" s="26">
        <f>'Funding Process Tracking'!Y165</f>
        <v>15000</v>
      </c>
      <c r="D165" s="19"/>
      <c r="E165" s="20"/>
      <c r="F165" s="29">
        <f t="shared" si="8"/>
        <v>15000</v>
      </c>
      <c r="G165" s="28"/>
      <c r="H165" s="28">
        <f t="shared" si="9"/>
        <v>15000</v>
      </c>
      <c r="W165" s="78"/>
      <c r="X165" s="81"/>
      <c r="Y165" s="81"/>
      <c r="Z165" s="81"/>
    </row>
    <row r="166" spans="1:26" ht="25.5" x14ac:dyDescent="0.2">
      <c r="A166" s="23" t="s">
        <v>129</v>
      </c>
      <c r="B166" s="46">
        <f>'Funding Process Tracking'!S166</f>
        <v>5000</v>
      </c>
      <c r="C166" s="26">
        <f>'Funding Process Tracking'!Y166</f>
        <v>1500</v>
      </c>
      <c r="D166" s="19"/>
      <c r="E166" s="20"/>
      <c r="F166" s="29">
        <f t="shared" si="8"/>
        <v>1500</v>
      </c>
      <c r="G166" s="28">
        <v>2500</v>
      </c>
      <c r="H166" s="28">
        <f t="shared" si="9"/>
        <v>4000</v>
      </c>
      <c r="I166" s="1" t="s">
        <v>353</v>
      </c>
      <c r="W166" s="78"/>
      <c r="X166" s="81"/>
      <c r="Y166" s="81"/>
      <c r="Z166" s="81"/>
    </row>
    <row r="167" spans="1:26" ht="25.5" x14ac:dyDescent="0.2">
      <c r="A167" s="23" t="s">
        <v>219</v>
      </c>
      <c r="B167" s="46">
        <f>'Funding Process Tracking'!S167</f>
        <v>1000</v>
      </c>
      <c r="C167" s="26">
        <f>'Funding Process Tracking'!Y167</f>
        <v>500</v>
      </c>
      <c r="D167" s="19"/>
      <c r="E167" s="20"/>
      <c r="F167" s="29">
        <f t="shared" si="8"/>
        <v>500</v>
      </c>
      <c r="G167" s="28"/>
      <c r="H167" s="28">
        <f t="shared" si="9"/>
        <v>500</v>
      </c>
      <c r="W167" s="78"/>
      <c r="X167" s="81"/>
      <c r="Y167" s="81"/>
      <c r="Z167" s="81"/>
    </row>
    <row r="168" spans="1:26" ht="25.5" x14ac:dyDescent="0.2">
      <c r="A168" s="23" t="s">
        <v>60</v>
      </c>
      <c r="B168" s="46">
        <f>'Funding Process Tracking'!S168</f>
        <v>7500</v>
      </c>
      <c r="C168" s="26">
        <f>'Funding Process Tracking'!Y168</f>
        <v>7500</v>
      </c>
      <c r="D168" s="19"/>
      <c r="E168" s="20"/>
      <c r="F168" s="29">
        <f t="shared" si="8"/>
        <v>7500</v>
      </c>
      <c r="G168" s="28"/>
      <c r="H168" s="28">
        <f t="shared" si="9"/>
        <v>7500</v>
      </c>
      <c r="W168" s="78"/>
      <c r="X168" s="81"/>
      <c r="Y168" s="81"/>
      <c r="Z168" s="81"/>
    </row>
    <row r="169" spans="1:26" ht="25.5" x14ac:dyDescent="0.2">
      <c r="A169" s="23" t="s">
        <v>215</v>
      </c>
      <c r="B169" s="46">
        <f>'Funding Process Tracking'!S169</f>
        <v>0</v>
      </c>
      <c r="C169" s="26">
        <f>'Funding Process Tracking'!Y169</f>
        <v>0</v>
      </c>
      <c r="D169" s="19"/>
      <c r="E169" s="20"/>
      <c r="F169" s="29">
        <f t="shared" si="8"/>
        <v>0</v>
      </c>
      <c r="G169" s="28"/>
      <c r="H169" s="28">
        <f t="shared" si="9"/>
        <v>0</v>
      </c>
      <c r="W169" s="78"/>
      <c r="X169" s="81"/>
      <c r="Y169" s="81"/>
      <c r="Z169" s="81"/>
    </row>
    <row r="170" spans="1:26" x14ac:dyDescent="0.2">
      <c r="A170" s="25" t="s">
        <v>194</v>
      </c>
      <c r="B170" s="46">
        <f>'Funding Process Tracking'!S170</f>
        <v>0</v>
      </c>
      <c r="C170" s="26">
        <f>'Funding Process Tracking'!Y170</f>
        <v>0</v>
      </c>
      <c r="D170" s="19"/>
      <c r="E170" s="20"/>
      <c r="F170" s="29">
        <f t="shared" si="8"/>
        <v>0</v>
      </c>
      <c r="G170" s="28"/>
      <c r="H170" s="28">
        <f t="shared" si="9"/>
        <v>0</v>
      </c>
      <c r="W170" s="78"/>
      <c r="X170" s="81"/>
      <c r="Y170" s="81"/>
      <c r="Z170" s="81"/>
    </row>
    <row r="171" spans="1:26" ht="25.5" x14ac:dyDescent="0.2">
      <c r="A171" s="12" t="s">
        <v>61</v>
      </c>
      <c r="B171" s="46">
        <f>'Funding Process Tracking'!S171</f>
        <v>6767.24</v>
      </c>
      <c r="C171" s="26">
        <f>'Funding Process Tracking'!Y171</f>
        <v>6000</v>
      </c>
      <c r="D171" s="19"/>
      <c r="E171" s="20"/>
      <c r="F171" s="29">
        <f t="shared" si="8"/>
        <v>6000</v>
      </c>
      <c r="G171" s="28"/>
      <c r="H171" s="28">
        <f t="shared" si="9"/>
        <v>6000</v>
      </c>
      <c r="W171" s="78"/>
      <c r="X171" s="81"/>
      <c r="Y171" s="81"/>
      <c r="Z171" s="81"/>
    </row>
    <row r="172" spans="1:26" ht="25.5" x14ac:dyDescent="0.2">
      <c r="A172" s="23" t="s">
        <v>128</v>
      </c>
      <c r="B172" s="46">
        <f>'Funding Process Tracking'!S172</f>
        <v>2000</v>
      </c>
      <c r="C172" s="26">
        <f>'Funding Process Tracking'!Y172</f>
        <v>800</v>
      </c>
      <c r="D172" s="19"/>
      <c r="E172" s="20"/>
      <c r="F172" s="29">
        <f t="shared" si="8"/>
        <v>800</v>
      </c>
      <c r="G172" s="28"/>
      <c r="H172" s="28">
        <f t="shared" si="9"/>
        <v>800</v>
      </c>
      <c r="W172" s="78"/>
      <c r="X172" s="81"/>
      <c r="Y172" s="81"/>
      <c r="Z172" s="81"/>
    </row>
    <row r="173" spans="1:26" ht="25.5" x14ac:dyDescent="0.2">
      <c r="A173" s="12" t="s">
        <v>62</v>
      </c>
      <c r="B173" s="46">
        <f>'Funding Process Tracking'!S173</f>
        <v>12000</v>
      </c>
      <c r="C173" s="26">
        <f>'Funding Process Tracking'!Y173</f>
        <v>11000</v>
      </c>
      <c r="D173" s="19"/>
      <c r="E173" s="20"/>
      <c r="F173" s="29">
        <f t="shared" si="8"/>
        <v>11000</v>
      </c>
      <c r="G173" s="28"/>
      <c r="H173" s="28">
        <f t="shared" si="9"/>
        <v>11000</v>
      </c>
      <c r="W173" s="78"/>
      <c r="X173" s="81"/>
      <c r="Y173" s="81"/>
      <c r="Z173" s="81"/>
    </row>
    <row r="174" spans="1:26" s="35" customFormat="1" ht="25.5" x14ac:dyDescent="0.2">
      <c r="A174" s="25" t="s">
        <v>63</v>
      </c>
      <c r="B174" s="46">
        <f>'Funding Process Tracking'!S174</f>
        <v>2300</v>
      </c>
      <c r="C174" s="26">
        <f>'Funding Process Tracking'!Y174</f>
        <v>200</v>
      </c>
      <c r="D174" s="19"/>
      <c r="E174" s="20"/>
      <c r="F174" s="29">
        <f>C174-D174-E174</f>
        <v>200</v>
      </c>
      <c r="G174" s="28"/>
      <c r="H174" s="28">
        <f t="shared" si="9"/>
        <v>200</v>
      </c>
      <c r="I174" s="99"/>
      <c r="J174" s="99"/>
      <c r="W174" s="78"/>
      <c r="X174" s="81"/>
      <c r="Y174" s="81"/>
      <c r="Z174" s="81"/>
    </row>
    <row r="175" spans="1:26" s="35" customFormat="1" ht="25.5" x14ac:dyDescent="0.2">
      <c r="A175" s="25" t="s">
        <v>300</v>
      </c>
      <c r="B175" s="46">
        <f>'Funding Process Tracking'!S175</f>
        <v>300</v>
      </c>
      <c r="C175" s="26">
        <f>'Funding Process Tracking'!Y175</f>
        <v>240</v>
      </c>
      <c r="D175" s="19"/>
      <c r="E175" s="20"/>
      <c r="F175" s="29">
        <f>C175-D175-E175</f>
        <v>240</v>
      </c>
      <c r="G175" s="28"/>
      <c r="H175" s="28">
        <f t="shared" si="9"/>
        <v>240</v>
      </c>
      <c r="I175" s="103"/>
      <c r="J175" s="103"/>
      <c r="W175" s="78"/>
      <c r="X175" s="81"/>
      <c r="Y175" s="81"/>
      <c r="Z175" s="81"/>
    </row>
    <row r="176" spans="1:26" ht="25.5" x14ac:dyDescent="0.2">
      <c r="A176" s="25" t="s">
        <v>53</v>
      </c>
      <c r="B176" s="46">
        <f>'Funding Process Tracking'!S176</f>
        <v>0</v>
      </c>
      <c r="C176" s="26">
        <f>'Funding Process Tracking'!Y176</f>
        <v>0</v>
      </c>
      <c r="D176" s="19"/>
      <c r="E176" s="20"/>
      <c r="F176" s="29">
        <f t="shared" si="8"/>
        <v>0</v>
      </c>
      <c r="G176" s="28"/>
      <c r="H176" s="28">
        <f t="shared" si="9"/>
        <v>0</v>
      </c>
      <c r="W176" s="78"/>
      <c r="X176" s="81"/>
      <c r="Y176" s="81"/>
      <c r="Z176" s="81"/>
    </row>
    <row r="177" spans="1:26" s="35" customFormat="1" ht="25.5" x14ac:dyDescent="0.2">
      <c r="A177" s="25" t="s">
        <v>56</v>
      </c>
      <c r="B177" s="46">
        <f>'Funding Process Tracking'!S177</f>
        <v>0</v>
      </c>
      <c r="C177" s="26">
        <f>'Funding Process Tracking'!Y177</f>
        <v>0</v>
      </c>
      <c r="D177" s="19"/>
      <c r="E177" s="20"/>
      <c r="F177" s="29"/>
      <c r="G177" s="28"/>
      <c r="H177" s="28"/>
      <c r="I177" s="99"/>
      <c r="J177" s="99"/>
      <c r="W177" s="78"/>
      <c r="X177" s="81"/>
      <c r="Y177" s="81"/>
      <c r="Z177" s="81"/>
    </row>
    <row r="178" spans="1:26" s="35" customFormat="1" x14ac:dyDescent="0.2">
      <c r="A178" s="25" t="s">
        <v>177</v>
      </c>
      <c r="B178" s="46">
        <f>'Funding Process Tracking'!S178</f>
        <v>2000</v>
      </c>
      <c r="C178" s="26">
        <f>'Funding Process Tracking'!Y178</f>
        <v>0</v>
      </c>
      <c r="D178" s="19"/>
      <c r="E178" s="20"/>
      <c r="F178" s="29"/>
      <c r="G178" s="28"/>
      <c r="H178" s="28"/>
      <c r="I178" s="99"/>
      <c r="J178" s="99"/>
      <c r="W178" s="78"/>
      <c r="X178" s="81"/>
      <c r="Y178" s="81"/>
      <c r="Z178" s="81"/>
    </row>
    <row r="179" spans="1:26" ht="25.5" x14ac:dyDescent="0.2">
      <c r="A179" s="23" t="s">
        <v>216</v>
      </c>
      <c r="B179" s="46">
        <f>'Funding Process Tracking'!S179</f>
        <v>0</v>
      </c>
      <c r="C179" s="26">
        <f>'Funding Process Tracking'!Y179</f>
        <v>0</v>
      </c>
      <c r="D179" s="19"/>
      <c r="E179" s="20"/>
      <c r="F179" s="29">
        <f t="shared" si="8"/>
        <v>0</v>
      </c>
      <c r="G179" s="28"/>
      <c r="H179" s="28">
        <f t="shared" si="9"/>
        <v>0</v>
      </c>
      <c r="W179" s="78"/>
      <c r="X179" s="81"/>
      <c r="Y179" s="81"/>
      <c r="Z179" s="81"/>
    </row>
    <row r="180" spans="1:26" x14ac:dyDescent="0.2">
      <c r="A180" s="11" t="s">
        <v>64</v>
      </c>
      <c r="B180" s="46">
        <f>'Funding Process Tracking'!S180</f>
        <v>1250</v>
      </c>
      <c r="C180" s="26">
        <f>'Funding Process Tracking'!Y180</f>
        <v>400</v>
      </c>
      <c r="D180" s="19"/>
      <c r="E180" s="20"/>
      <c r="F180" s="29">
        <f t="shared" si="8"/>
        <v>400</v>
      </c>
      <c r="G180" s="28"/>
      <c r="H180" s="28">
        <f t="shared" si="9"/>
        <v>400</v>
      </c>
      <c r="W180" s="78"/>
      <c r="X180" s="81"/>
      <c r="Y180" s="81"/>
      <c r="Z180" s="81"/>
    </row>
    <row r="181" spans="1:26" x14ac:dyDescent="0.2">
      <c r="A181" s="23" t="s">
        <v>142</v>
      </c>
      <c r="B181" s="46">
        <f>'Funding Process Tracking'!S181</f>
        <v>0</v>
      </c>
      <c r="C181" s="26">
        <f>'Funding Process Tracking'!Y181</f>
        <v>0</v>
      </c>
      <c r="D181" s="19"/>
      <c r="E181" s="20"/>
      <c r="F181" s="29">
        <f t="shared" si="8"/>
        <v>0</v>
      </c>
      <c r="G181" s="28"/>
      <c r="H181" s="28">
        <f t="shared" si="9"/>
        <v>0</v>
      </c>
      <c r="W181" s="78"/>
      <c r="X181" s="81"/>
      <c r="Y181" s="81"/>
      <c r="Z181" s="81"/>
    </row>
    <row r="182" spans="1:26" x14ac:dyDescent="0.2">
      <c r="A182" s="23" t="s">
        <v>133</v>
      </c>
      <c r="B182" s="46">
        <f>'Funding Process Tracking'!S182</f>
        <v>650</v>
      </c>
      <c r="C182" s="26">
        <f>'Funding Process Tracking'!Y182</f>
        <v>650</v>
      </c>
      <c r="D182" s="19"/>
      <c r="E182" s="20"/>
      <c r="F182" s="29">
        <f t="shared" si="8"/>
        <v>650</v>
      </c>
      <c r="G182" s="28"/>
      <c r="H182" s="28">
        <f t="shared" si="9"/>
        <v>650</v>
      </c>
      <c r="W182" s="78"/>
      <c r="X182" s="81"/>
      <c r="Y182" s="81"/>
      <c r="Z182" s="81"/>
    </row>
    <row r="183" spans="1:26" x14ac:dyDescent="0.2">
      <c r="A183" s="23" t="s">
        <v>152</v>
      </c>
      <c r="B183" s="46">
        <f>'Funding Process Tracking'!S183</f>
        <v>400</v>
      </c>
      <c r="C183" s="26">
        <f>'Funding Process Tracking'!Y183</f>
        <v>250</v>
      </c>
      <c r="D183" s="19"/>
      <c r="E183" s="20"/>
      <c r="F183" s="29">
        <f t="shared" si="8"/>
        <v>250</v>
      </c>
      <c r="G183" s="28"/>
      <c r="H183" s="28">
        <f t="shared" si="9"/>
        <v>250</v>
      </c>
      <c r="W183" s="78"/>
      <c r="X183" s="81"/>
      <c r="Y183" s="81"/>
      <c r="Z183" s="81"/>
    </row>
    <row r="184" spans="1:26" s="35" customFormat="1" x14ac:dyDescent="0.2">
      <c r="A184" s="25" t="s">
        <v>282</v>
      </c>
      <c r="B184" s="46">
        <f>'Funding Process Tracking'!S184</f>
        <v>3000</v>
      </c>
      <c r="C184" s="26">
        <f>'Funding Process Tracking'!Y184</f>
        <v>300</v>
      </c>
      <c r="D184" s="19"/>
      <c r="E184" s="20"/>
      <c r="F184" s="29">
        <f>C184-D184-E184</f>
        <v>300</v>
      </c>
      <c r="G184" s="28"/>
      <c r="H184" s="28">
        <f t="shared" si="9"/>
        <v>300</v>
      </c>
      <c r="I184" s="101"/>
      <c r="J184" s="101"/>
      <c r="W184" s="78"/>
      <c r="X184" s="81"/>
      <c r="Y184" s="81"/>
      <c r="Z184" s="81"/>
    </row>
    <row r="185" spans="1:26" x14ac:dyDescent="0.2">
      <c r="A185" s="12" t="s">
        <v>65</v>
      </c>
      <c r="B185" s="46">
        <f>'Funding Process Tracking'!S185</f>
        <v>350</v>
      </c>
      <c r="C185" s="26">
        <f>'Funding Process Tracking'!Y185</f>
        <v>0</v>
      </c>
      <c r="D185" s="19"/>
      <c r="E185" s="20"/>
      <c r="F185" s="29">
        <v>0</v>
      </c>
      <c r="G185" s="28"/>
      <c r="H185" s="28">
        <f t="shared" si="9"/>
        <v>0</v>
      </c>
      <c r="W185" s="78"/>
      <c r="X185" s="81"/>
      <c r="Y185" s="81"/>
      <c r="Z185" s="81"/>
    </row>
    <row r="186" spans="1:26" ht="25.5" x14ac:dyDescent="0.2">
      <c r="A186" s="12" t="s">
        <v>66</v>
      </c>
      <c r="B186" s="46">
        <f>'Funding Process Tracking'!S186</f>
        <v>5000</v>
      </c>
      <c r="C186" s="26">
        <f>'Funding Process Tracking'!Y186</f>
        <v>4600</v>
      </c>
      <c r="D186" s="19"/>
      <c r="E186" s="20"/>
      <c r="F186" s="29">
        <f t="shared" si="8"/>
        <v>4600</v>
      </c>
      <c r="G186" s="28"/>
      <c r="H186" s="28">
        <f t="shared" si="9"/>
        <v>4600</v>
      </c>
      <c r="W186" s="78"/>
      <c r="X186" s="81"/>
      <c r="Y186" s="81"/>
      <c r="Z186" s="81"/>
    </row>
    <row r="187" spans="1:26" x14ac:dyDescent="0.2">
      <c r="A187" s="12" t="s">
        <v>116</v>
      </c>
      <c r="B187" s="46">
        <f>'Funding Process Tracking'!S187</f>
        <v>0</v>
      </c>
      <c r="C187" s="26">
        <f>'Funding Process Tracking'!Y187</f>
        <v>0</v>
      </c>
      <c r="D187" s="19"/>
      <c r="E187" s="20"/>
      <c r="F187" s="29">
        <f t="shared" si="8"/>
        <v>0</v>
      </c>
      <c r="G187" s="28"/>
      <c r="H187" s="28">
        <f t="shared" si="9"/>
        <v>0</v>
      </c>
      <c r="W187" s="78"/>
      <c r="X187" s="81"/>
      <c r="Y187" s="81"/>
      <c r="Z187" s="81"/>
    </row>
    <row r="188" spans="1:26" x14ac:dyDescent="0.2">
      <c r="A188" s="12" t="s">
        <v>67</v>
      </c>
      <c r="B188" s="46">
        <f>'Funding Process Tracking'!S188</f>
        <v>21000</v>
      </c>
      <c r="C188" s="26">
        <f>'Funding Process Tracking'!Y188</f>
        <v>12500</v>
      </c>
      <c r="D188" s="19"/>
      <c r="E188" s="20"/>
      <c r="F188" s="29">
        <f t="shared" si="8"/>
        <v>12500</v>
      </c>
      <c r="G188" s="28"/>
      <c r="H188" s="28">
        <f t="shared" si="9"/>
        <v>12500</v>
      </c>
      <c r="W188" s="78"/>
      <c r="X188" s="81"/>
      <c r="Y188" s="81"/>
      <c r="Z188" s="81"/>
    </row>
    <row r="189" spans="1:26" x14ac:dyDescent="0.2">
      <c r="A189" s="25" t="s">
        <v>114</v>
      </c>
      <c r="B189" s="46">
        <f>'Funding Process Tracking'!S189</f>
        <v>325</v>
      </c>
      <c r="C189" s="26">
        <f>'Funding Process Tracking'!Y189</f>
        <v>200</v>
      </c>
      <c r="D189" s="19"/>
      <c r="E189" s="20"/>
      <c r="F189" s="29">
        <f t="shared" si="8"/>
        <v>200</v>
      </c>
      <c r="G189" s="28">
        <v>100</v>
      </c>
      <c r="H189" s="28">
        <v>500</v>
      </c>
      <c r="I189" s="1" t="s">
        <v>354</v>
      </c>
      <c r="W189" s="78"/>
      <c r="X189" s="81"/>
      <c r="Y189" s="81"/>
      <c r="Z189" s="81"/>
    </row>
    <row r="190" spans="1:26" ht="25.5" x14ac:dyDescent="0.2">
      <c r="A190" s="12" t="s">
        <v>151</v>
      </c>
      <c r="B190" s="46">
        <f>'Funding Process Tracking'!S190</f>
        <v>3000</v>
      </c>
      <c r="C190" s="26">
        <f>'Funding Process Tracking'!Y190</f>
        <v>1800</v>
      </c>
      <c r="D190" s="19"/>
      <c r="E190" s="20"/>
      <c r="F190" s="29">
        <f t="shared" ref="F190:F229" si="10">C190-D190-E190</f>
        <v>1800</v>
      </c>
      <c r="G190" s="28"/>
      <c r="H190" s="28">
        <f t="shared" ref="H190:H229" si="11">F190+G190</f>
        <v>1800</v>
      </c>
      <c r="W190" s="78"/>
      <c r="X190" s="81"/>
      <c r="Y190" s="81"/>
      <c r="Z190" s="81"/>
    </row>
    <row r="191" spans="1:26" ht="38.25" x14ac:dyDescent="0.2">
      <c r="A191" s="25" t="s">
        <v>171</v>
      </c>
      <c r="B191" s="46">
        <f>'Funding Process Tracking'!S191</f>
        <v>1150</v>
      </c>
      <c r="C191" s="26">
        <f>'Funding Process Tracking'!Y191</f>
        <v>600</v>
      </c>
      <c r="D191" s="19"/>
      <c r="E191" s="20"/>
      <c r="F191" s="29">
        <f t="shared" si="10"/>
        <v>600</v>
      </c>
      <c r="G191" s="28"/>
      <c r="H191" s="28">
        <f t="shared" si="11"/>
        <v>600</v>
      </c>
      <c r="W191" s="78"/>
      <c r="X191" s="81"/>
      <c r="Y191" s="81"/>
      <c r="Z191" s="81"/>
    </row>
    <row r="192" spans="1:26" s="35" customFormat="1" x14ac:dyDescent="0.2">
      <c r="A192" s="25" t="s">
        <v>301</v>
      </c>
      <c r="B192" s="46">
        <f>'Funding Process Tracking'!S192</f>
        <v>1000</v>
      </c>
      <c r="C192" s="26">
        <f>'Funding Process Tracking'!Y192</f>
        <v>200</v>
      </c>
      <c r="D192" s="19"/>
      <c r="E192" s="20"/>
      <c r="F192" s="29">
        <f>C192-D192-E192</f>
        <v>200</v>
      </c>
      <c r="G192" s="28"/>
      <c r="H192" s="28">
        <f t="shared" si="11"/>
        <v>200</v>
      </c>
      <c r="I192" s="103"/>
      <c r="J192" s="103"/>
      <c r="W192" s="78"/>
      <c r="X192" s="81"/>
      <c r="Y192" s="81"/>
      <c r="Z192" s="81"/>
    </row>
    <row r="193" spans="1:26" x14ac:dyDescent="0.2">
      <c r="A193" s="23" t="s">
        <v>161</v>
      </c>
      <c r="B193" s="46">
        <f>'Funding Process Tracking'!S193</f>
        <v>0</v>
      </c>
      <c r="C193" s="26">
        <f>'Funding Process Tracking'!Y193</f>
        <v>0</v>
      </c>
      <c r="D193" s="19"/>
      <c r="E193" s="20"/>
      <c r="F193" s="29">
        <f t="shared" si="10"/>
        <v>0</v>
      </c>
      <c r="G193" s="28"/>
      <c r="H193" s="28">
        <f t="shared" si="11"/>
        <v>0</v>
      </c>
      <c r="W193" s="78"/>
      <c r="X193" s="81"/>
      <c r="Y193" s="81"/>
      <c r="Z193" s="81"/>
    </row>
    <row r="194" spans="1:26" s="35" customFormat="1" x14ac:dyDescent="0.2">
      <c r="A194" s="25" t="s">
        <v>309</v>
      </c>
      <c r="B194" s="46">
        <f>'Funding Process Tracking'!S194</f>
        <v>500</v>
      </c>
      <c r="C194" s="26">
        <f>'Funding Process Tracking'!Y194</f>
        <v>150</v>
      </c>
      <c r="D194" s="19"/>
      <c r="E194" s="20"/>
      <c r="F194" s="29">
        <f>C194-D194-E194</f>
        <v>150</v>
      </c>
      <c r="G194" s="28"/>
      <c r="H194" s="28">
        <f t="shared" si="11"/>
        <v>150</v>
      </c>
      <c r="I194" s="209"/>
      <c r="J194" s="209"/>
      <c r="W194" s="78"/>
      <c r="X194" s="81"/>
      <c r="Y194" s="81"/>
      <c r="Z194" s="81"/>
    </row>
    <row r="195" spans="1:26" x14ac:dyDescent="0.2">
      <c r="A195" s="12" t="s">
        <v>68</v>
      </c>
      <c r="B195" s="46">
        <f>'Funding Process Tracking'!S195</f>
        <v>1600</v>
      </c>
      <c r="C195" s="26">
        <f>'Funding Process Tracking'!Y195</f>
        <v>1300</v>
      </c>
      <c r="D195" s="19"/>
      <c r="E195" s="20"/>
      <c r="F195" s="29">
        <f t="shared" si="10"/>
        <v>1300</v>
      </c>
      <c r="G195" s="28"/>
      <c r="H195" s="28">
        <f t="shared" si="11"/>
        <v>1300</v>
      </c>
      <c r="W195" s="78"/>
      <c r="X195" s="81"/>
      <c r="Y195" s="81"/>
      <c r="Z195" s="81"/>
    </row>
    <row r="196" spans="1:26" x14ac:dyDescent="0.2">
      <c r="A196" s="12" t="s">
        <v>69</v>
      </c>
      <c r="B196" s="46">
        <f>'Funding Process Tracking'!S196</f>
        <v>15000</v>
      </c>
      <c r="C196" s="26">
        <f>'Funding Process Tracking'!Y196</f>
        <v>12500</v>
      </c>
      <c r="D196" s="19"/>
      <c r="E196" s="20"/>
      <c r="F196" s="29">
        <f t="shared" si="10"/>
        <v>12500</v>
      </c>
      <c r="G196" s="28"/>
      <c r="H196" s="28">
        <f t="shared" si="11"/>
        <v>12500</v>
      </c>
      <c r="W196" s="78"/>
      <c r="X196" s="81"/>
      <c r="Y196" s="81"/>
      <c r="Z196" s="81"/>
    </row>
    <row r="197" spans="1:26" ht="25.5" x14ac:dyDescent="0.2">
      <c r="A197" s="23" t="s">
        <v>237</v>
      </c>
      <c r="B197" s="46">
        <f>'Funding Process Tracking'!S197</f>
        <v>1000</v>
      </c>
      <c r="C197" s="26">
        <f>'Funding Process Tracking'!Y197</f>
        <v>300</v>
      </c>
      <c r="D197" s="19"/>
      <c r="E197" s="20"/>
      <c r="F197" s="29">
        <f t="shared" si="10"/>
        <v>300</v>
      </c>
      <c r="G197" s="28"/>
      <c r="H197" s="28">
        <f t="shared" si="11"/>
        <v>300</v>
      </c>
      <c r="W197" s="78"/>
      <c r="X197" s="81"/>
      <c r="Y197" s="81"/>
      <c r="Z197" s="81"/>
    </row>
    <row r="198" spans="1:26" ht="25.5" x14ac:dyDescent="0.2">
      <c r="A198" s="12" t="s">
        <v>167</v>
      </c>
      <c r="B198" s="46">
        <f>'Funding Process Tracking'!S198</f>
        <v>900</v>
      </c>
      <c r="C198" s="26">
        <f>'Funding Process Tracking'!Y198</f>
        <v>150</v>
      </c>
      <c r="D198" s="19"/>
      <c r="E198" s="20"/>
      <c r="F198" s="29">
        <f t="shared" si="10"/>
        <v>150</v>
      </c>
      <c r="G198" s="28"/>
      <c r="H198" s="28">
        <f t="shared" si="11"/>
        <v>150</v>
      </c>
      <c r="W198" s="78"/>
      <c r="X198" s="81"/>
      <c r="Y198" s="81"/>
      <c r="Z198" s="81"/>
    </row>
    <row r="199" spans="1:26" x14ac:dyDescent="0.2">
      <c r="A199" s="23" t="s">
        <v>224</v>
      </c>
      <c r="B199" s="46">
        <f>'Funding Process Tracking'!S199</f>
        <v>2000</v>
      </c>
      <c r="C199" s="26">
        <v>500</v>
      </c>
      <c r="D199" s="19"/>
      <c r="E199" s="20"/>
      <c r="F199" s="29">
        <f t="shared" si="10"/>
        <v>500</v>
      </c>
      <c r="G199" s="28"/>
      <c r="H199" s="28">
        <f t="shared" si="11"/>
        <v>500</v>
      </c>
      <c r="W199" s="78"/>
      <c r="X199" s="81"/>
      <c r="Y199" s="81"/>
      <c r="Z199" s="81"/>
    </row>
    <row r="200" spans="1:26" ht="25.5" x14ac:dyDescent="0.2">
      <c r="A200" s="12" t="s">
        <v>70</v>
      </c>
      <c r="B200" s="46">
        <f>'Funding Process Tracking'!S200</f>
        <v>12000</v>
      </c>
      <c r="C200" s="26">
        <f>'Funding Process Tracking'!Y200</f>
        <v>6000</v>
      </c>
      <c r="D200" s="19"/>
      <c r="E200" s="20"/>
      <c r="F200" s="29">
        <f t="shared" si="10"/>
        <v>6000</v>
      </c>
      <c r="G200" s="28"/>
      <c r="H200" s="28">
        <f t="shared" si="11"/>
        <v>6000</v>
      </c>
      <c r="W200" s="78"/>
      <c r="X200" s="81"/>
      <c r="Y200" s="81"/>
      <c r="Z200" s="81"/>
    </row>
    <row r="201" spans="1:26" ht="25.5" x14ac:dyDescent="0.2">
      <c r="A201" s="23" t="s">
        <v>247</v>
      </c>
      <c r="B201" s="46">
        <f>'Funding Process Tracking'!S201</f>
        <v>2500</v>
      </c>
      <c r="C201" s="26">
        <f>'Funding Process Tracking'!Y201</f>
        <v>300</v>
      </c>
      <c r="D201" s="19"/>
      <c r="E201" s="20"/>
      <c r="F201" s="29">
        <f t="shared" si="10"/>
        <v>300</v>
      </c>
      <c r="G201" s="28"/>
      <c r="H201" s="28">
        <f t="shared" si="11"/>
        <v>300</v>
      </c>
      <c r="W201" s="78"/>
      <c r="X201" s="81"/>
      <c r="Y201" s="81"/>
      <c r="Z201" s="81"/>
    </row>
    <row r="202" spans="1:26" ht="25.5" x14ac:dyDescent="0.2">
      <c r="A202" s="23" t="s">
        <v>218</v>
      </c>
      <c r="B202" s="46">
        <f>'Funding Process Tracking'!S202</f>
        <v>0</v>
      </c>
      <c r="C202" s="26">
        <f>'Funding Process Tracking'!Y202</f>
        <v>0</v>
      </c>
      <c r="D202" s="19"/>
      <c r="E202" s="20"/>
      <c r="F202" s="29">
        <f t="shared" si="10"/>
        <v>0</v>
      </c>
      <c r="G202" s="28"/>
      <c r="H202" s="28">
        <f t="shared" si="11"/>
        <v>0</v>
      </c>
      <c r="W202" s="78"/>
      <c r="X202" s="81"/>
      <c r="Y202" s="81"/>
      <c r="Z202" s="81"/>
    </row>
    <row r="203" spans="1:26" ht="25.5" x14ac:dyDescent="0.2">
      <c r="A203" s="23" t="s">
        <v>185</v>
      </c>
      <c r="B203" s="46">
        <f>'Funding Process Tracking'!S203</f>
        <v>100</v>
      </c>
      <c r="C203" s="26">
        <f>'Funding Process Tracking'!Y203</f>
        <v>100</v>
      </c>
      <c r="D203" s="19"/>
      <c r="E203" s="20"/>
      <c r="F203" s="29">
        <f t="shared" si="10"/>
        <v>100</v>
      </c>
      <c r="G203" s="28"/>
      <c r="H203" s="28">
        <f t="shared" si="11"/>
        <v>100</v>
      </c>
      <c r="W203" s="78"/>
      <c r="X203" s="81"/>
      <c r="Y203" s="81"/>
      <c r="Z203" s="81"/>
    </row>
    <row r="204" spans="1:26" x14ac:dyDescent="0.2">
      <c r="A204" s="23" t="s">
        <v>71</v>
      </c>
      <c r="B204" s="46">
        <f>'Funding Process Tracking'!S204</f>
        <v>600</v>
      </c>
      <c r="C204" s="26">
        <f>'Funding Process Tracking'!Y204</f>
        <v>200</v>
      </c>
      <c r="D204" s="19"/>
      <c r="E204" s="20">
        <f>C204*0.4</f>
        <v>80</v>
      </c>
      <c r="F204" s="29">
        <f t="shared" si="10"/>
        <v>120</v>
      </c>
      <c r="G204" s="28"/>
      <c r="H204" s="28">
        <f t="shared" si="11"/>
        <v>120</v>
      </c>
      <c r="W204" s="78"/>
      <c r="X204" s="81"/>
      <c r="Y204" s="81"/>
      <c r="Z204" s="81"/>
    </row>
    <row r="205" spans="1:26" x14ac:dyDescent="0.2">
      <c r="A205" s="23" t="s">
        <v>72</v>
      </c>
      <c r="B205" s="46">
        <f>'Funding Process Tracking'!S205</f>
        <v>1300</v>
      </c>
      <c r="C205" s="26">
        <f>'Funding Process Tracking'!Y205</f>
        <v>350</v>
      </c>
      <c r="D205" s="19"/>
      <c r="E205" s="20"/>
      <c r="F205" s="29">
        <f t="shared" si="10"/>
        <v>350</v>
      </c>
      <c r="G205" s="28"/>
      <c r="H205" s="28">
        <f t="shared" si="11"/>
        <v>350</v>
      </c>
      <c r="W205" s="78"/>
      <c r="X205" s="81"/>
      <c r="Y205" s="81"/>
      <c r="Z205" s="81"/>
    </row>
    <row r="206" spans="1:26" x14ac:dyDescent="0.2">
      <c r="A206" s="23" t="s">
        <v>191</v>
      </c>
      <c r="B206" s="46">
        <f>'Funding Process Tracking'!S206</f>
        <v>2631</v>
      </c>
      <c r="C206" s="26">
        <f>'Funding Process Tracking'!Y206</f>
        <v>300</v>
      </c>
      <c r="D206" s="19"/>
      <c r="E206" s="20"/>
      <c r="F206" s="29">
        <f t="shared" si="10"/>
        <v>300</v>
      </c>
      <c r="G206" s="28">
        <v>300</v>
      </c>
      <c r="H206" s="28">
        <f t="shared" si="11"/>
        <v>600</v>
      </c>
      <c r="I206" s="1" t="s">
        <v>354</v>
      </c>
      <c r="W206" s="78"/>
      <c r="X206" s="81"/>
      <c r="Y206" s="81"/>
      <c r="Z206" s="81"/>
    </row>
    <row r="207" spans="1:26" s="35" customFormat="1" x14ac:dyDescent="0.2">
      <c r="A207" s="25" t="s">
        <v>308</v>
      </c>
      <c r="B207" s="46">
        <f>'Funding Process Tracking'!S207</f>
        <v>22500</v>
      </c>
      <c r="C207" s="26">
        <f>'Funding Process Tracking'!Y207</f>
        <v>7000</v>
      </c>
      <c r="D207" s="19"/>
      <c r="E207" s="20"/>
      <c r="F207" s="29"/>
      <c r="G207" s="28"/>
      <c r="H207" s="28">
        <v>7000</v>
      </c>
      <c r="I207" s="208"/>
      <c r="J207" s="208"/>
      <c r="W207" s="78"/>
      <c r="X207" s="81"/>
      <c r="Y207" s="81"/>
      <c r="Z207" s="81"/>
    </row>
    <row r="208" spans="1:26" s="35" customFormat="1" x14ac:dyDescent="0.2">
      <c r="A208" s="25" t="s">
        <v>322</v>
      </c>
      <c r="B208" s="46">
        <f>'Funding Process Tracking'!S208</f>
        <v>200</v>
      </c>
      <c r="C208" s="26">
        <f>'Funding Process Tracking'!Y208</f>
        <v>150</v>
      </c>
      <c r="D208" s="19"/>
      <c r="E208" s="20"/>
      <c r="F208" s="29">
        <f>C208-D208-E208</f>
        <v>150</v>
      </c>
      <c r="G208" s="28"/>
      <c r="H208" s="28">
        <f>F208+G208</f>
        <v>150</v>
      </c>
      <c r="I208" s="216"/>
      <c r="J208" s="216"/>
      <c r="W208" s="78"/>
      <c r="X208" s="81"/>
      <c r="Y208" s="81"/>
      <c r="Z208" s="81"/>
    </row>
    <row r="209" spans="1:26" ht="25.5" x14ac:dyDescent="0.2">
      <c r="A209" s="23" t="s">
        <v>183</v>
      </c>
      <c r="B209" s="46">
        <f>'Funding Process Tracking'!S209</f>
        <v>0</v>
      </c>
      <c r="C209" s="26">
        <f>'Funding Process Tracking'!Y209</f>
        <v>0</v>
      </c>
      <c r="D209" s="19"/>
      <c r="E209" s="20"/>
      <c r="F209" s="29">
        <f t="shared" si="10"/>
        <v>0</v>
      </c>
      <c r="G209" s="28"/>
      <c r="H209" s="28">
        <f t="shared" si="11"/>
        <v>0</v>
      </c>
      <c r="W209" s="78"/>
      <c r="X209" s="81"/>
      <c r="Y209" s="81"/>
      <c r="Z209" s="81"/>
    </row>
    <row r="210" spans="1:26" ht="25.5" x14ac:dyDescent="0.2">
      <c r="A210" s="12" t="s">
        <v>73</v>
      </c>
      <c r="B210" s="46">
        <f>'Funding Process Tracking'!S210</f>
        <v>1800</v>
      </c>
      <c r="C210" s="26">
        <f>'Funding Process Tracking'!Y210</f>
        <v>1500</v>
      </c>
      <c r="D210" s="19"/>
      <c r="E210" s="20"/>
      <c r="F210" s="29">
        <f t="shared" si="10"/>
        <v>1500</v>
      </c>
      <c r="G210" s="28"/>
      <c r="H210" s="28">
        <f t="shared" si="11"/>
        <v>1500</v>
      </c>
      <c r="W210" s="78"/>
      <c r="X210" s="81"/>
      <c r="Y210" s="81"/>
      <c r="Z210" s="81"/>
    </row>
    <row r="211" spans="1:26" ht="25.5" x14ac:dyDescent="0.2">
      <c r="A211" s="23" t="s">
        <v>174</v>
      </c>
      <c r="B211" s="46">
        <f>'Funding Process Tracking'!S211</f>
        <v>600</v>
      </c>
      <c r="C211" s="26">
        <f>'Funding Process Tracking'!Y211</f>
        <v>500</v>
      </c>
      <c r="D211" s="19"/>
      <c r="E211" s="20">
        <f>C211*0.4</f>
        <v>200</v>
      </c>
      <c r="F211" s="29">
        <f t="shared" si="10"/>
        <v>300</v>
      </c>
      <c r="G211" s="28"/>
      <c r="H211" s="28">
        <v>500</v>
      </c>
      <c r="W211" s="78"/>
      <c r="X211" s="81"/>
      <c r="Y211" s="81"/>
      <c r="Z211" s="81"/>
    </row>
    <row r="212" spans="1:26" s="35" customFormat="1" x14ac:dyDescent="0.2">
      <c r="A212" s="25" t="s">
        <v>326</v>
      </c>
      <c r="B212" s="46">
        <f>'Funding Process Tracking'!S212</f>
        <v>110</v>
      </c>
      <c r="C212" s="26">
        <f>'Funding Process Tracking'!Y212</f>
        <v>0</v>
      </c>
      <c r="D212" s="19"/>
      <c r="E212" s="20"/>
      <c r="F212" s="29"/>
      <c r="G212" s="28"/>
      <c r="H212" s="28"/>
      <c r="I212" s="218"/>
      <c r="J212" s="218"/>
      <c r="W212" s="78"/>
      <c r="X212" s="81"/>
      <c r="Y212" s="81"/>
      <c r="Z212" s="81"/>
    </row>
    <row r="213" spans="1:26" x14ac:dyDescent="0.2">
      <c r="A213" s="23" t="s">
        <v>256</v>
      </c>
      <c r="B213" s="46">
        <f>'Funding Process Tracking'!S213</f>
        <v>500</v>
      </c>
      <c r="C213" s="26">
        <f>'Funding Process Tracking'!Y213</f>
        <v>180</v>
      </c>
      <c r="D213" s="19"/>
      <c r="E213" s="20"/>
      <c r="F213" s="29">
        <f t="shared" si="10"/>
        <v>180</v>
      </c>
      <c r="G213" s="28"/>
      <c r="H213" s="28">
        <f t="shared" si="11"/>
        <v>180</v>
      </c>
      <c r="W213" s="78"/>
      <c r="X213" s="81"/>
      <c r="Y213" s="81"/>
      <c r="Z213" s="81"/>
    </row>
    <row r="214" spans="1:26" x14ac:dyDescent="0.2">
      <c r="A214" s="23" t="s">
        <v>235</v>
      </c>
      <c r="B214" s="46">
        <f>'Funding Process Tracking'!S214</f>
        <v>0</v>
      </c>
      <c r="C214" s="26">
        <f>'Funding Process Tracking'!Y214</f>
        <v>0</v>
      </c>
      <c r="D214" s="19"/>
      <c r="E214" s="20"/>
      <c r="F214" s="29">
        <f t="shared" si="10"/>
        <v>0</v>
      </c>
      <c r="G214" s="28"/>
      <c r="H214" s="28">
        <f t="shared" si="11"/>
        <v>0</v>
      </c>
      <c r="W214" s="78"/>
      <c r="X214" s="81"/>
      <c r="Y214" s="81"/>
      <c r="Z214" s="81"/>
    </row>
    <row r="215" spans="1:26" x14ac:dyDescent="0.2">
      <c r="A215" s="23" t="s">
        <v>244</v>
      </c>
      <c r="B215" s="46">
        <f>'Funding Process Tracking'!S215</f>
        <v>350</v>
      </c>
      <c r="C215" s="26">
        <f>'Funding Process Tracking'!Y215</f>
        <v>650</v>
      </c>
      <c r="D215" s="19"/>
      <c r="E215" s="20"/>
      <c r="F215" s="29">
        <f t="shared" si="10"/>
        <v>650</v>
      </c>
      <c r="G215" s="28"/>
      <c r="H215" s="28">
        <f t="shared" si="11"/>
        <v>650</v>
      </c>
      <c r="W215" s="78"/>
      <c r="X215" s="81"/>
      <c r="Y215" s="81"/>
      <c r="Z215" s="81"/>
    </row>
    <row r="216" spans="1:26" x14ac:dyDescent="0.2">
      <c r="A216" s="25" t="s">
        <v>295</v>
      </c>
      <c r="B216" s="46">
        <f>'Funding Process Tracking'!S216</f>
        <v>2000</v>
      </c>
      <c r="C216" s="26">
        <f>'Funding Process Tracking'!Y216</f>
        <v>500</v>
      </c>
      <c r="D216" s="19"/>
      <c r="E216" s="20">
        <f>C216*0.4</f>
        <v>200</v>
      </c>
      <c r="F216" s="29">
        <f t="shared" si="10"/>
        <v>300</v>
      </c>
      <c r="G216" s="28"/>
      <c r="H216" s="28">
        <v>500</v>
      </c>
      <c r="W216" s="78"/>
      <c r="X216" s="81"/>
      <c r="Y216" s="81"/>
      <c r="Z216" s="81"/>
    </row>
    <row r="217" spans="1:26" ht="38.25" x14ac:dyDescent="0.2">
      <c r="A217" s="12" t="s">
        <v>74</v>
      </c>
      <c r="B217" s="46">
        <f>'Funding Process Tracking'!S217</f>
        <v>2400</v>
      </c>
      <c r="C217" s="26">
        <f>'Funding Process Tracking'!Y217</f>
        <v>1960</v>
      </c>
      <c r="D217" s="19"/>
      <c r="E217" s="20"/>
      <c r="F217" s="29">
        <f t="shared" si="10"/>
        <v>1960</v>
      </c>
      <c r="G217" s="28"/>
      <c r="H217" s="28">
        <f t="shared" si="11"/>
        <v>1960</v>
      </c>
      <c r="W217" s="78"/>
      <c r="X217" s="81"/>
      <c r="Y217" s="81"/>
      <c r="Z217" s="81"/>
    </row>
    <row r="218" spans="1:26" ht="38.25" x14ac:dyDescent="0.2">
      <c r="A218" s="12" t="s">
        <v>122</v>
      </c>
      <c r="B218" s="46">
        <f>'Funding Process Tracking'!S218</f>
        <v>250</v>
      </c>
      <c r="C218" s="26">
        <f>'Funding Process Tracking'!Y218</f>
        <v>0</v>
      </c>
      <c r="D218" s="19"/>
      <c r="E218" s="20"/>
      <c r="F218" s="29">
        <f t="shared" si="10"/>
        <v>0</v>
      </c>
      <c r="G218" s="28"/>
      <c r="H218" s="28">
        <f t="shared" si="11"/>
        <v>0</v>
      </c>
      <c r="W218" s="78"/>
      <c r="X218" s="81"/>
      <c r="Y218" s="81"/>
      <c r="Z218" s="81"/>
    </row>
    <row r="219" spans="1:26" ht="25.5" x14ac:dyDescent="0.2">
      <c r="A219" s="23" t="s">
        <v>143</v>
      </c>
      <c r="B219" s="46">
        <f>'Funding Process Tracking'!S219</f>
        <v>2000</v>
      </c>
      <c r="C219" s="26">
        <f>'Funding Process Tracking'!Y219</f>
        <v>2000</v>
      </c>
      <c r="D219" s="19"/>
      <c r="E219" s="20"/>
      <c r="F219" s="29">
        <f t="shared" si="10"/>
        <v>2000</v>
      </c>
      <c r="G219" s="28"/>
      <c r="H219" s="28">
        <f t="shared" si="11"/>
        <v>2000</v>
      </c>
      <c r="W219" s="78"/>
      <c r="X219" s="81"/>
      <c r="Y219" s="81"/>
      <c r="Z219" s="81"/>
    </row>
    <row r="220" spans="1:26" s="35" customFormat="1" x14ac:dyDescent="0.2">
      <c r="A220" s="25" t="s">
        <v>318</v>
      </c>
      <c r="B220" s="46">
        <f>'Funding Process Tracking'!S220</f>
        <v>150</v>
      </c>
      <c r="C220" s="26">
        <f>'Funding Process Tracking'!Y220</f>
        <v>150</v>
      </c>
      <c r="D220" s="19"/>
      <c r="E220" s="20"/>
      <c r="F220" s="29">
        <f>C220-D220-E220</f>
        <v>150</v>
      </c>
      <c r="G220" s="28"/>
      <c r="H220" s="28">
        <f t="shared" si="11"/>
        <v>150</v>
      </c>
      <c r="I220" s="214"/>
      <c r="J220" s="214"/>
      <c r="W220" s="78"/>
      <c r="X220" s="81"/>
      <c r="Y220" s="81"/>
      <c r="Z220" s="81"/>
    </row>
    <row r="221" spans="1:26" ht="25.5" x14ac:dyDescent="0.2">
      <c r="A221" s="23" t="s">
        <v>75</v>
      </c>
      <c r="B221" s="46">
        <f>'Funding Process Tracking'!S221</f>
        <v>13545</v>
      </c>
      <c r="C221" s="26">
        <f>'Funding Process Tracking'!Y221</f>
        <v>8000</v>
      </c>
      <c r="D221" s="19"/>
      <c r="E221" s="20"/>
      <c r="F221" s="29">
        <f t="shared" si="10"/>
        <v>8000</v>
      </c>
      <c r="G221" s="28"/>
      <c r="H221" s="28">
        <f t="shared" si="11"/>
        <v>8000</v>
      </c>
      <c r="W221" s="78"/>
      <c r="X221" s="81"/>
      <c r="Y221" s="81"/>
      <c r="Z221" s="81"/>
    </row>
    <row r="222" spans="1:26" ht="25.5" x14ac:dyDescent="0.2">
      <c r="A222" s="23" t="s">
        <v>76</v>
      </c>
      <c r="B222" s="46">
        <f>'Funding Process Tracking'!S222</f>
        <v>0</v>
      </c>
      <c r="C222" s="26">
        <f>'Funding Process Tracking'!Y222</f>
        <v>0</v>
      </c>
      <c r="D222" s="19"/>
      <c r="E222" s="20"/>
      <c r="F222" s="29">
        <f t="shared" si="10"/>
        <v>0</v>
      </c>
      <c r="G222" s="28"/>
      <c r="H222" s="28">
        <f t="shared" si="11"/>
        <v>0</v>
      </c>
      <c r="W222" s="78"/>
      <c r="X222" s="81"/>
      <c r="Y222" s="81"/>
      <c r="Z222" s="81"/>
    </row>
    <row r="223" spans="1:26" ht="38.25" x14ac:dyDescent="0.2">
      <c r="A223" s="23" t="s">
        <v>233</v>
      </c>
      <c r="B223" s="46">
        <f>'Funding Process Tracking'!S223</f>
        <v>0</v>
      </c>
      <c r="C223" s="26">
        <f>'Funding Process Tracking'!Y223</f>
        <v>0</v>
      </c>
      <c r="D223" s="19"/>
      <c r="E223" s="20"/>
      <c r="F223" s="29">
        <f t="shared" si="10"/>
        <v>0</v>
      </c>
      <c r="G223" s="28"/>
      <c r="H223" s="28">
        <f t="shared" si="11"/>
        <v>0</v>
      </c>
      <c r="W223" s="78"/>
      <c r="X223" s="81"/>
      <c r="Y223" s="81"/>
      <c r="Z223" s="81"/>
    </row>
    <row r="224" spans="1:26" s="35" customFormat="1" x14ac:dyDescent="0.2">
      <c r="A224" s="25" t="s">
        <v>297</v>
      </c>
      <c r="B224" s="46">
        <f>'Funding Process Tracking'!S224</f>
        <v>300</v>
      </c>
      <c r="C224" s="26">
        <f>'Funding Process Tracking'!Y224</f>
        <v>300</v>
      </c>
      <c r="D224" s="19"/>
      <c r="E224" s="20"/>
      <c r="F224" s="29">
        <f t="shared" si="10"/>
        <v>300</v>
      </c>
      <c r="G224" s="28"/>
      <c r="H224" s="28">
        <f t="shared" si="11"/>
        <v>300</v>
      </c>
      <c r="I224" s="103"/>
      <c r="J224" s="103"/>
      <c r="W224" s="78"/>
      <c r="X224" s="81"/>
      <c r="Y224" s="81"/>
      <c r="Z224" s="81"/>
    </row>
    <row r="225" spans="1:26" s="35" customFormat="1" x14ac:dyDescent="0.2">
      <c r="A225" s="25" t="s">
        <v>299</v>
      </c>
      <c r="B225" s="46">
        <f>'Funding Process Tracking'!S225</f>
        <v>750</v>
      </c>
      <c r="C225" s="26">
        <f>'Funding Process Tracking'!Y225</f>
        <v>500</v>
      </c>
      <c r="D225" s="19"/>
      <c r="E225" s="20"/>
      <c r="F225" s="29">
        <f>C225-D225-E225</f>
        <v>500</v>
      </c>
      <c r="G225" s="28"/>
      <c r="H225" s="28">
        <f t="shared" si="11"/>
        <v>500</v>
      </c>
      <c r="I225" s="103"/>
      <c r="J225" s="103"/>
      <c r="W225" s="78"/>
      <c r="X225" s="81"/>
      <c r="Y225" s="81"/>
      <c r="Z225" s="81"/>
    </row>
    <row r="226" spans="1:26" x14ac:dyDescent="0.2">
      <c r="A226" s="23" t="s">
        <v>153</v>
      </c>
      <c r="B226" s="46">
        <f>'Funding Process Tracking'!S226</f>
        <v>1650</v>
      </c>
      <c r="C226" s="26">
        <f>'Funding Process Tracking'!Y226</f>
        <v>500</v>
      </c>
      <c r="D226" s="19"/>
      <c r="E226" s="20"/>
      <c r="F226" s="29">
        <f t="shared" si="10"/>
        <v>500</v>
      </c>
      <c r="G226" s="28"/>
      <c r="H226" s="28">
        <f t="shared" si="11"/>
        <v>500</v>
      </c>
      <c r="W226" s="78"/>
      <c r="X226" s="81"/>
      <c r="Y226" s="81"/>
      <c r="Z226" s="81"/>
    </row>
    <row r="227" spans="1:26" x14ac:dyDescent="0.2">
      <c r="A227" s="23" t="s">
        <v>178</v>
      </c>
      <c r="B227" s="46">
        <f>'Funding Process Tracking'!S227</f>
        <v>1000</v>
      </c>
      <c r="C227" s="26">
        <f>'Funding Process Tracking'!Y227</f>
        <v>650</v>
      </c>
      <c r="D227" s="19"/>
      <c r="E227" s="20"/>
      <c r="F227" s="29">
        <f t="shared" si="10"/>
        <v>650</v>
      </c>
      <c r="G227" s="28"/>
      <c r="H227" s="28">
        <f t="shared" si="11"/>
        <v>650</v>
      </c>
      <c r="W227" s="78"/>
      <c r="X227" s="81"/>
      <c r="Y227" s="81"/>
      <c r="Z227" s="81"/>
    </row>
    <row r="228" spans="1:26" x14ac:dyDescent="0.2">
      <c r="A228" s="23" t="s">
        <v>242</v>
      </c>
      <c r="B228" s="46">
        <f>'Funding Process Tracking'!S228</f>
        <v>550</v>
      </c>
      <c r="C228" s="26">
        <f>'Funding Process Tracking'!Y228</f>
        <v>450</v>
      </c>
      <c r="D228" s="19"/>
      <c r="E228" s="20"/>
      <c r="F228" s="29">
        <f t="shared" si="10"/>
        <v>450</v>
      </c>
      <c r="G228" s="28"/>
      <c r="H228" s="28">
        <f t="shared" si="11"/>
        <v>450</v>
      </c>
      <c r="W228" s="78"/>
      <c r="X228" s="81"/>
      <c r="Y228" s="81"/>
      <c r="Z228" s="81"/>
    </row>
    <row r="229" spans="1:26" ht="25.5" x14ac:dyDescent="0.2">
      <c r="A229" s="23" t="s">
        <v>254</v>
      </c>
      <c r="B229" s="46">
        <f>'Funding Process Tracking'!S229</f>
        <v>0</v>
      </c>
      <c r="C229" s="26">
        <f>'Funding Process Tracking'!Y229</f>
        <v>0</v>
      </c>
      <c r="D229" s="19"/>
      <c r="E229" s="20">
        <f>C229*0.4</f>
        <v>0</v>
      </c>
      <c r="F229" s="29">
        <f t="shared" si="10"/>
        <v>0</v>
      </c>
      <c r="G229" s="28">
        <v>0</v>
      </c>
      <c r="H229" s="28">
        <f t="shared" si="11"/>
        <v>0</v>
      </c>
      <c r="W229" s="78"/>
      <c r="X229" s="81"/>
      <c r="Y229" s="81"/>
      <c r="Z229" s="81"/>
    </row>
    <row r="230" spans="1:26" x14ac:dyDescent="0.2">
      <c r="A230" s="23" t="s">
        <v>150</v>
      </c>
      <c r="B230" s="46">
        <f>'Funding Process Tracking'!S230</f>
        <v>1500</v>
      </c>
      <c r="C230" s="26">
        <f>'Funding Process Tracking'!Y230</f>
        <v>1500</v>
      </c>
      <c r="D230" s="19"/>
      <c r="E230" s="20"/>
      <c r="F230" s="29">
        <f t="shared" ref="F230:F232" si="12">C230-D230-E230</f>
        <v>1500</v>
      </c>
      <c r="G230" s="28"/>
      <c r="H230" s="28">
        <f t="shared" ref="H230:H232" si="13">F230+G230</f>
        <v>1500</v>
      </c>
      <c r="W230" s="78"/>
      <c r="X230" s="81"/>
      <c r="Y230" s="81"/>
      <c r="Z230" s="81"/>
    </row>
    <row r="231" spans="1:26" x14ac:dyDescent="0.2">
      <c r="A231" s="23" t="s">
        <v>77</v>
      </c>
      <c r="B231" s="46">
        <f>'Funding Process Tracking'!S231</f>
        <v>8000</v>
      </c>
      <c r="C231" s="26">
        <f>'Funding Process Tracking'!Y231</f>
        <v>8000</v>
      </c>
      <c r="D231" s="19"/>
      <c r="E231" s="20"/>
      <c r="F231" s="29">
        <f t="shared" si="12"/>
        <v>8000</v>
      </c>
      <c r="G231" s="28"/>
      <c r="H231" s="28">
        <f t="shared" si="13"/>
        <v>8000</v>
      </c>
      <c r="W231" s="78"/>
      <c r="X231" s="81"/>
      <c r="Y231" s="81"/>
      <c r="Z231" s="81"/>
    </row>
    <row r="232" spans="1:26" s="166" customFormat="1" ht="13.5" thickBot="1" x14ac:dyDescent="0.25">
      <c r="A232" s="158" t="s">
        <v>163</v>
      </c>
      <c r="B232" s="159">
        <f>'Funding Process Tracking'!S232</f>
        <v>0</v>
      </c>
      <c r="C232" s="160">
        <f>'Funding Process Tracking'!Y232</f>
        <v>0</v>
      </c>
      <c r="D232" s="161"/>
      <c r="E232" s="162"/>
      <c r="F232" s="163">
        <f t="shared" si="12"/>
        <v>0</v>
      </c>
      <c r="G232" s="164"/>
      <c r="H232" s="164">
        <f t="shared" si="13"/>
        <v>0</v>
      </c>
      <c r="I232" s="165"/>
      <c r="J232" s="165"/>
      <c r="W232" s="167"/>
      <c r="X232" s="168"/>
      <c r="Y232" s="168"/>
      <c r="Z232" s="168"/>
    </row>
    <row r="233" spans="1:26" ht="31.5" x14ac:dyDescent="0.2">
      <c r="A233" s="156" t="s">
        <v>154</v>
      </c>
      <c r="B233" s="157">
        <f>SUM(B6:B232)</f>
        <v>626585.62</v>
      </c>
      <c r="C233" s="157">
        <f t="shared" ref="C233:G233" si="14">SUM(C7:C232)</f>
        <v>359629</v>
      </c>
      <c r="D233" s="157">
        <f t="shared" si="14"/>
        <v>70</v>
      </c>
      <c r="E233" s="157">
        <f t="shared" si="14"/>
        <v>620</v>
      </c>
      <c r="F233" s="157">
        <f t="shared" si="14"/>
        <v>351939</v>
      </c>
      <c r="G233" s="157">
        <f t="shared" si="14"/>
        <v>11946</v>
      </c>
      <c r="H233" s="157">
        <f>SUM(H6:H232)</f>
        <v>372535</v>
      </c>
      <c r="W233" s="78"/>
      <c r="X233" s="81"/>
      <c r="Y233" s="81"/>
      <c r="Z233" s="81"/>
    </row>
    <row r="234" spans="1:26" ht="43.5" customHeight="1" x14ac:dyDescent="0.2">
      <c r="A234" s="281" t="s">
        <v>146</v>
      </c>
      <c r="B234" s="282"/>
      <c r="C234" s="282"/>
      <c r="D234" s="282"/>
      <c r="E234" s="282"/>
      <c r="F234" s="282"/>
      <c r="G234" s="282"/>
      <c r="H234" s="283"/>
      <c r="J234" s="257">
        <f>F233-H233</f>
        <v>-20596</v>
      </c>
      <c r="W234" s="78"/>
      <c r="X234" s="81"/>
      <c r="Y234" s="81"/>
      <c r="Z234" s="81"/>
    </row>
    <row r="235" spans="1:26" ht="38.25" x14ac:dyDescent="0.2">
      <c r="A235" s="12" t="s">
        <v>78</v>
      </c>
      <c r="B235" s="46">
        <f>'Funding Process Tracking'!S235</f>
        <v>1500</v>
      </c>
      <c r="C235" s="27">
        <f>'Funding Process Tracking'!Y235</f>
        <v>1300</v>
      </c>
      <c r="D235" s="20"/>
      <c r="E235" s="20"/>
      <c r="F235" s="29">
        <f t="shared" ref="F235:F265" si="15">C235-D235-E235</f>
        <v>1300</v>
      </c>
      <c r="G235" s="28"/>
      <c r="H235" s="28">
        <f t="shared" ref="H235:H265" si="16">F235+G235</f>
        <v>1300</v>
      </c>
      <c r="W235" s="78"/>
      <c r="X235" s="81"/>
      <c r="Y235" s="81"/>
      <c r="Z235" s="81"/>
    </row>
    <row r="236" spans="1:26" ht="38.25" x14ac:dyDescent="0.2">
      <c r="A236" s="12" t="s">
        <v>79</v>
      </c>
      <c r="B236" s="46">
        <f>'Funding Process Tracking'!S236</f>
        <v>13165</v>
      </c>
      <c r="C236" s="27">
        <f>'Funding Process Tracking'!Y236</f>
        <v>7500</v>
      </c>
      <c r="D236" s="20"/>
      <c r="E236" s="20"/>
      <c r="F236" s="29">
        <f t="shared" si="15"/>
        <v>7500</v>
      </c>
      <c r="G236" s="28"/>
      <c r="H236" s="28">
        <f t="shared" si="16"/>
        <v>7500</v>
      </c>
      <c r="W236" s="78"/>
      <c r="X236" s="81"/>
      <c r="Y236" s="81"/>
      <c r="Z236" s="81"/>
    </row>
    <row r="237" spans="1:26" ht="25.5" x14ac:dyDescent="0.2">
      <c r="A237" s="23" t="s">
        <v>173</v>
      </c>
      <c r="B237" s="46">
        <f>'Funding Process Tracking'!S237</f>
        <v>3000</v>
      </c>
      <c r="C237" s="27">
        <f>'Funding Process Tracking'!Y237</f>
        <v>1300</v>
      </c>
      <c r="D237" s="20"/>
      <c r="E237" s="20"/>
      <c r="F237" s="29">
        <f t="shared" si="15"/>
        <v>1300</v>
      </c>
      <c r="G237" s="28"/>
      <c r="H237" s="28">
        <f t="shared" si="16"/>
        <v>1300</v>
      </c>
    </row>
    <row r="238" spans="1:26" x14ac:dyDescent="0.2">
      <c r="A238" s="12" t="s">
        <v>80</v>
      </c>
      <c r="B238" s="46">
        <f>'Funding Process Tracking'!S238</f>
        <v>12000</v>
      </c>
      <c r="C238" s="27">
        <f>'Funding Process Tracking'!Y238</f>
        <v>11700</v>
      </c>
      <c r="D238" s="20"/>
      <c r="E238" s="20"/>
      <c r="F238" s="29">
        <f t="shared" si="15"/>
        <v>11700</v>
      </c>
      <c r="G238" s="28"/>
      <c r="H238" s="28">
        <f t="shared" si="16"/>
        <v>11700</v>
      </c>
    </row>
    <row r="239" spans="1:26" ht="37.5" customHeight="1" x14ac:dyDescent="0.2">
      <c r="A239" s="12" t="s">
        <v>81</v>
      </c>
      <c r="B239" s="46">
        <f>'Funding Process Tracking'!S239</f>
        <v>0</v>
      </c>
      <c r="C239" s="27">
        <f>'Funding Process Tracking'!Y239</f>
        <v>0</v>
      </c>
      <c r="D239" s="20"/>
      <c r="E239" s="20"/>
      <c r="F239" s="29">
        <f t="shared" si="15"/>
        <v>0</v>
      </c>
      <c r="G239" s="28"/>
      <c r="H239" s="28">
        <f t="shared" si="16"/>
        <v>0</v>
      </c>
      <c r="W239" s="78"/>
      <c r="X239" s="81"/>
      <c r="Y239" s="81"/>
      <c r="Z239" s="81"/>
    </row>
    <row r="240" spans="1:26" ht="25.5" x14ac:dyDescent="0.2">
      <c r="A240" s="12" t="s">
        <v>82</v>
      </c>
      <c r="B240" s="46">
        <f>'Funding Process Tracking'!S240</f>
        <v>3000</v>
      </c>
      <c r="C240" s="27">
        <f>'Funding Process Tracking'!Y240</f>
        <v>500</v>
      </c>
      <c r="D240" s="20"/>
      <c r="E240" s="20"/>
      <c r="F240" s="29">
        <f t="shared" si="15"/>
        <v>500</v>
      </c>
      <c r="G240" s="28"/>
      <c r="H240" s="28">
        <f t="shared" si="16"/>
        <v>500</v>
      </c>
      <c r="W240" s="78"/>
      <c r="X240" s="81"/>
      <c r="Y240" s="81"/>
      <c r="Z240" s="81"/>
    </row>
    <row r="241" spans="1:26" ht="25.5" x14ac:dyDescent="0.2">
      <c r="A241" s="13" t="s">
        <v>101</v>
      </c>
      <c r="B241" s="46">
        <f>'Funding Process Tracking'!S241</f>
        <v>0</v>
      </c>
      <c r="C241" s="27">
        <f>'Funding Process Tracking'!Y241</f>
        <v>0</v>
      </c>
      <c r="D241" s="20">
        <f>C241*0.2</f>
        <v>0</v>
      </c>
      <c r="E241" s="20"/>
      <c r="F241" s="29">
        <f t="shared" si="15"/>
        <v>0</v>
      </c>
      <c r="G241" s="28"/>
      <c r="H241" s="28">
        <f t="shared" si="16"/>
        <v>0</v>
      </c>
      <c r="I241" s="8"/>
      <c r="W241" s="78"/>
      <c r="X241" s="81"/>
      <c r="Y241" s="81"/>
      <c r="Z241" s="81"/>
    </row>
    <row r="242" spans="1:26" ht="38.25" x14ac:dyDescent="0.2">
      <c r="A242" s="13" t="s">
        <v>103</v>
      </c>
      <c r="B242" s="46">
        <f>'Funding Process Tracking'!S242</f>
        <v>0</v>
      </c>
      <c r="C242" s="27">
        <f>'Funding Process Tracking'!Y242</f>
        <v>0</v>
      </c>
      <c r="D242" s="20"/>
      <c r="E242" s="20"/>
      <c r="F242" s="29">
        <f t="shared" si="15"/>
        <v>0</v>
      </c>
      <c r="G242" s="28">
        <v>0</v>
      </c>
      <c r="H242" s="28">
        <f t="shared" si="16"/>
        <v>0</v>
      </c>
      <c r="W242" s="78"/>
      <c r="X242" s="81"/>
      <c r="Y242" s="81"/>
      <c r="Z242" s="81"/>
    </row>
    <row r="243" spans="1:26" ht="25.5" x14ac:dyDescent="0.2">
      <c r="A243" s="12" t="s">
        <v>83</v>
      </c>
      <c r="B243" s="46">
        <f>'Funding Process Tracking'!S243</f>
        <v>6000</v>
      </c>
      <c r="C243" s="27">
        <f>'Funding Process Tracking'!Y243</f>
        <v>5000</v>
      </c>
      <c r="D243" s="20"/>
      <c r="E243" s="20"/>
      <c r="F243" s="29">
        <f t="shared" si="15"/>
        <v>5000</v>
      </c>
      <c r="G243" s="28"/>
      <c r="H243" s="28">
        <f t="shared" si="16"/>
        <v>5000</v>
      </c>
      <c r="W243" s="78"/>
      <c r="X243" s="81"/>
      <c r="Y243" s="81"/>
      <c r="Z243" s="81"/>
    </row>
    <row r="244" spans="1:26" ht="25.5" x14ac:dyDescent="0.2">
      <c r="A244" s="12" t="s">
        <v>84</v>
      </c>
      <c r="B244" s="46">
        <f>'Funding Process Tracking'!S244</f>
        <v>1450</v>
      </c>
      <c r="C244" s="27">
        <f>'Funding Process Tracking'!Y244</f>
        <v>1200</v>
      </c>
      <c r="D244" s="20"/>
      <c r="E244" s="20"/>
      <c r="F244" s="29">
        <f t="shared" si="15"/>
        <v>1200</v>
      </c>
      <c r="G244" s="28"/>
      <c r="H244" s="28">
        <f t="shared" si="16"/>
        <v>1200</v>
      </c>
      <c r="W244" s="78"/>
      <c r="X244" s="81"/>
      <c r="Y244" s="81"/>
      <c r="Z244" s="81"/>
    </row>
    <row r="245" spans="1:26" ht="25.5" x14ac:dyDescent="0.2">
      <c r="A245" s="23" t="s">
        <v>188</v>
      </c>
      <c r="B245" s="46">
        <f>'Funding Process Tracking'!S245</f>
        <v>900</v>
      </c>
      <c r="C245" s="27">
        <f>'Funding Process Tracking'!Y245</f>
        <v>225</v>
      </c>
      <c r="D245" s="20"/>
      <c r="E245" s="20"/>
      <c r="F245" s="29">
        <f t="shared" si="15"/>
        <v>225</v>
      </c>
      <c r="G245" s="28"/>
      <c r="H245" s="28">
        <f t="shared" si="16"/>
        <v>225</v>
      </c>
      <c r="W245" s="78"/>
      <c r="X245" s="81"/>
      <c r="Y245" s="81"/>
      <c r="Z245" s="81"/>
    </row>
    <row r="246" spans="1:26" x14ac:dyDescent="0.2">
      <c r="A246" s="13" t="s">
        <v>139</v>
      </c>
      <c r="B246" s="46">
        <f>'Funding Process Tracking'!S246</f>
        <v>0</v>
      </c>
      <c r="C246" s="27">
        <f>'Funding Process Tracking'!Y246</f>
        <v>0</v>
      </c>
      <c r="D246" s="20"/>
      <c r="E246" s="20"/>
      <c r="F246" s="29">
        <f t="shared" si="15"/>
        <v>0</v>
      </c>
      <c r="G246" s="28">
        <v>0</v>
      </c>
      <c r="H246" s="28">
        <f t="shared" si="16"/>
        <v>0</v>
      </c>
      <c r="W246" s="78"/>
      <c r="X246" s="81"/>
      <c r="Y246" s="81"/>
      <c r="Z246" s="81"/>
    </row>
    <row r="247" spans="1:26" x14ac:dyDescent="0.2">
      <c r="A247" s="23" t="s">
        <v>85</v>
      </c>
      <c r="B247" s="46">
        <f>'Funding Process Tracking'!S247</f>
        <v>9000</v>
      </c>
      <c r="C247" s="27">
        <f>'Funding Process Tracking'!Y247</f>
        <v>8300</v>
      </c>
      <c r="D247" s="20"/>
      <c r="E247" s="20"/>
      <c r="F247" s="29">
        <f t="shared" si="15"/>
        <v>8300</v>
      </c>
      <c r="G247" s="28"/>
      <c r="H247" s="28">
        <f t="shared" si="16"/>
        <v>8300</v>
      </c>
      <c r="W247" s="78"/>
      <c r="X247" s="81"/>
      <c r="Y247" s="81"/>
      <c r="Z247" s="81"/>
    </row>
    <row r="248" spans="1:26" ht="38.25" x14ac:dyDescent="0.2">
      <c r="A248" s="23" t="s">
        <v>197</v>
      </c>
      <c r="B248" s="46">
        <f>'Funding Process Tracking'!S248</f>
        <v>3000</v>
      </c>
      <c r="C248" s="27">
        <f>'Funding Process Tracking'!Y248</f>
        <v>400</v>
      </c>
      <c r="D248" s="20"/>
      <c r="E248" s="20"/>
      <c r="F248" s="29">
        <f t="shared" si="15"/>
        <v>400</v>
      </c>
      <c r="G248" s="28"/>
      <c r="H248" s="28">
        <f t="shared" si="16"/>
        <v>400</v>
      </c>
      <c r="W248" s="78"/>
      <c r="X248" s="81"/>
      <c r="Y248" s="81"/>
      <c r="Z248" s="81"/>
    </row>
    <row r="249" spans="1:26" ht="25.5" x14ac:dyDescent="0.2">
      <c r="A249" s="23" t="s">
        <v>124</v>
      </c>
      <c r="B249" s="46">
        <f>'Funding Process Tracking'!S249</f>
        <v>2714.52</v>
      </c>
      <c r="C249" s="27">
        <f>'Funding Process Tracking'!Y249</f>
        <v>1100</v>
      </c>
      <c r="D249" s="20"/>
      <c r="E249" s="20"/>
      <c r="F249" s="29">
        <f t="shared" si="15"/>
        <v>1100</v>
      </c>
      <c r="G249" s="28"/>
      <c r="H249" s="28">
        <f t="shared" si="16"/>
        <v>1100</v>
      </c>
      <c r="W249" s="78"/>
      <c r="X249" s="81"/>
      <c r="Y249" s="81"/>
      <c r="Z249" s="81"/>
    </row>
    <row r="250" spans="1:26" ht="38.25" x14ac:dyDescent="0.2">
      <c r="A250" s="12" t="s">
        <v>86</v>
      </c>
      <c r="B250" s="46">
        <f>'Funding Process Tracking'!S250</f>
        <v>1200</v>
      </c>
      <c r="C250" s="27">
        <f>'Funding Process Tracking'!Y250</f>
        <v>550</v>
      </c>
      <c r="D250" s="20"/>
      <c r="E250" s="20"/>
      <c r="F250" s="29">
        <f t="shared" si="15"/>
        <v>550</v>
      </c>
      <c r="G250" s="28">
        <v>650</v>
      </c>
      <c r="H250" s="28">
        <f t="shared" si="16"/>
        <v>1200</v>
      </c>
      <c r="W250" s="78"/>
      <c r="X250" s="81"/>
      <c r="Y250" s="81"/>
      <c r="Z250" s="81"/>
    </row>
    <row r="251" spans="1:26" ht="25.5" x14ac:dyDescent="0.2">
      <c r="A251" s="23" t="s">
        <v>249</v>
      </c>
      <c r="B251" s="46">
        <f>'Funding Process Tracking'!S251</f>
        <v>1000</v>
      </c>
      <c r="C251" s="27">
        <f>'Funding Process Tracking'!Y251</f>
        <v>400</v>
      </c>
      <c r="D251" s="20"/>
      <c r="E251" s="20"/>
      <c r="F251" s="29">
        <f t="shared" si="15"/>
        <v>400</v>
      </c>
      <c r="G251" s="28"/>
      <c r="H251" s="28">
        <f t="shared" si="16"/>
        <v>400</v>
      </c>
      <c r="W251" s="78"/>
      <c r="X251" s="81"/>
      <c r="Y251" s="81"/>
      <c r="Z251" s="81"/>
    </row>
    <row r="252" spans="1:26" ht="25.5" x14ac:dyDescent="0.2">
      <c r="A252" s="12" t="s">
        <v>87</v>
      </c>
      <c r="B252" s="46" t="str">
        <f>'Funding Process Tracking'!S252</f>
        <v>org withdraw</v>
      </c>
      <c r="C252" s="27">
        <f>'Funding Process Tracking'!Y252</f>
        <v>0</v>
      </c>
      <c r="D252" s="20"/>
      <c r="E252" s="20"/>
      <c r="F252" s="29">
        <f t="shared" si="15"/>
        <v>0</v>
      </c>
      <c r="G252" s="28"/>
      <c r="H252" s="28">
        <f t="shared" si="16"/>
        <v>0</v>
      </c>
      <c r="W252" s="78"/>
      <c r="X252" s="81"/>
      <c r="Y252" s="81"/>
      <c r="Z252" s="81"/>
    </row>
    <row r="253" spans="1:26" ht="38.25" x14ac:dyDescent="0.2">
      <c r="A253" s="12" t="s">
        <v>88</v>
      </c>
      <c r="B253" s="46">
        <f>'Funding Process Tracking'!S253</f>
        <v>1500</v>
      </c>
      <c r="C253" s="27">
        <f>'Funding Process Tracking'!Y253</f>
        <v>500</v>
      </c>
      <c r="D253" s="20"/>
      <c r="E253" s="20"/>
      <c r="F253" s="29">
        <f t="shared" si="15"/>
        <v>500</v>
      </c>
      <c r="G253" s="28">
        <v>300</v>
      </c>
      <c r="H253" s="28">
        <f t="shared" si="16"/>
        <v>800</v>
      </c>
      <c r="W253" s="78"/>
      <c r="X253" s="81"/>
      <c r="Y253" s="81"/>
      <c r="Z253" s="81"/>
    </row>
    <row r="254" spans="1:26" ht="25.5" x14ac:dyDescent="0.2">
      <c r="A254" s="12" t="s">
        <v>89</v>
      </c>
      <c r="B254" s="46">
        <f>'Funding Process Tracking'!S254</f>
        <v>6500</v>
      </c>
      <c r="C254" s="27">
        <f>'Funding Process Tracking'!Y254</f>
        <v>6500</v>
      </c>
      <c r="D254" s="20"/>
      <c r="E254" s="20"/>
      <c r="F254" s="29">
        <f t="shared" si="15"/>
        <v>6500</v>
      </c>
      <c r="G254" s="28"/>
      <c r="H254" s="28">
        <f t="shared" si="16"/>
        <v>6500</v>
      </c>
      <c r="W254" s="78"/>
      <c r="X254" s="81"/>
      <c r="Y254" s="81"/>
      <c r="Z254" s="81"/>
    </row>
    <row r="255" spans="1:26" ht="51" x14ac:dyDescent="0.2">
      <c r="A255" s="12" t="s">
        <v>90</v>
      </c>
      <c r="B255" s="46">
        <f>'Funding Process Tracking'!S255</f>
        <v>3400</v>
      </c>
      <c r="C255" s="27">
        <f>'Funding Process Tracking'!Y255</f>
        <v>3000</v>
      </c>
      <c r="D255" s="20"/>
      <c r="E255" s="20"/>
      <c r="F255" s="29">
        <f t="shared" si="15"/>
        <v>3000</v>
      </c>
      <c r="G255" s="28"/>
      <c r="H255" s="28">
        <f t="shared" si="16"/>
        <v>3000</v>
      </c>
      <c r="W255" s="78"/>
      <c r="X255" s="81"/>
      <c r="Y255" s="81"/>
      <c r="Z255" s="81"/>
    </row>
    <row r="256" spans="1:26" ht="25.5" x14ac:dyDescent="0.2">
      <c r="A256" s="25" t="s">
        <v>91</v>
      </c>
      <c r="B256" s="46">
        <f>'Funding Process Tracking'!S256</f>
        <v>4650</v>
      </c>
      <c r="C256" s="27">
        <f>'Funding Process Tracking'!Y256</f>
        <v>1250</v>
      </c>
      <c r="D256" s="20"/>
      <c r="E256" s="20"/>
      <c r="F256" s="29">
        <f t="shared" si="15"/>
        <v>1250</v>
      </c>
      <c r="G256" s="28"/>
      <c r="H256" s="28">
        <f t="shared" si="16"/>
        <v>1250</v>
      </c>
      <c r="W256" s="78"/>
      <c r="X256" s="81"/>
      <c r="Y256" s="81"/>
      <c r="Z256" s="81"/>
    </row>
    <row r="257" spans="1:26" ht="25.5" x14ac:dyDescent="0.2">
      <c r="A257" s="13" t="s">
        <v>104</v>
      </c>
      <c r="B257" s="46">
        <f>'Funding Process Tracking'!S257</f>
        <v>2500</v>
      </c>
      <c r="C257" s="27">
        <f>'Funding Process Tracking'!Y257</f>
        <v>750</v>
      </c>
      <c r="D257" s="20"/>
      <c r="E257" s="20"/>
      <c r="F257" s="29">
        <f t="shared" si="15"/>
        <v>750</v>
      </c>
      <c r="G257" s="28"/>
      <c r="H257" s="28">
        <f t="shared" si="16"/>
        <v>750</v>
      </c>
      <c r="W257" s="78"/>
      <c r="X257" s="81"/>
      <c r="Y257" s="81"/>
      <c r="Z257" s="81"/>
    </row>
    <row r="258" spans="1:26" ht="25.5" x14ac:dyDescent="0.2">
      <c r="A258" s="23" t="s">
        <v>140</v>
      </c>
      <c r="B258" s="46">
        <f>'Funding Process Tracking'!S258</f>
        <v>0</v>
      </c>
      <c r="C258" s="27">
        <f>'Funding Process Tracking'!Y258</f>
        <v>0</v>
      </c>
      <c r="D258" s="20"/>
      <c r="E258" s="20"/>
      <c r="F258" s="29">
        <f t="shared" si="15"/>
        <v>0</v>
      </c>
      <c r="G258" s="28"/>
      <c r="H258" s="28">
        <f t="shared" si="16"/>
        <v>0</v>
      </c>
      <c r="W258" s="78"/>
      <c r="X258" s="81"/>
      <c r="Y258" s="81"/>
      <c r="Z258" s="81"/>
    </row>
    <row r="259" spans="1:26" ht="25.5" x14ac:dyDescent="0.2">
      <c r="A259" s="12" t="s">
        <v>92</v>
      </c>
      <c r="B259" s="46">
        <f>'Funding Process Tracking'!S259</f>
        <v>7500</v>
      </c>
      <c r="C259" s="27">
        <f>'Funding Process Tracking'!Y259</f>
        <v>4800</v>
      </c>
      <c r="D259" s="19"/>
      <c r="E259" s="20"/>
      <c r="F259" s="29">
        <f t="shared" si="15"/>
        <v>4800</v>
      </c>
      <c r="G259" s="28"/>
      <c r="H259" s="28">
        <f t="shared" si="16"/>
        <v>4800</v>
      </c>
      <c r="I259" s="8"/>
      <c r="W259" s="78"/>
      <c r="X259" s="81"/>
      <c r="Y259" s="81"/>
      <c r="Z259" s="81"/>
    </row>
    <row r="260" spans="1:26" x14ac:dyDescent="0.2">
      <c r="A260" s="12" t="s">
        <v>93</v>
      </c>
      <c r="B260" s="46">
        <f>'Funding Process Tracking'!S260</f>
        <v>9375</v>
      </c>
      <c r="C260" s="27">
        <f>'Funding Process Tracking'!Y260</f>
        <v>6800</v>
      </c>
      <c r="D260" s="19"/>
      <c r="E260" s="20"/>
      <c r="F260" s="29">
        <f t="shared" si="15"/>
        <v>6800</v>
      </c>
      <c r="G260" s="28"/>
      <c r="H260" s="28">
        <f t="shared" si="16"/>
        <v>6800</v>
      </c>
      <c r="I260" s="8"/>
      <c r="W260" s="78"/>
      <c r="X260" s="81"/>
      <c r="Y260" s="81"/>
      <c r="Z260" s="81"/>
    </row>
    <row r="261" spans="1:26" ht="38.25" x14ac:dyDescent="0.2">
      <c r="A261" s="12" t="s">
        <v>94</v>
      </c>
      <c r="B261" s="46">
        <f>'Funding Process Tracking'!S261</f>
        <v>2800</v>
      </c>
      <c r="C261" s="27">
        <f>'Funding Process Tracking'!Y261</f>
        <v>1300</v>
      </c>
      <c r="D261" s="19"/>
      <c r="E261" s="20"/>
      <c r="F261" s="29">
        <f t="shared" si="15"/>
        <v>1300</v>
      </c>
      <c r="G261" s="28"/>
      <c r="H261" s="28">
        <f t="shared" si="16"/>
        <v>1300</v>
      </c>
      <c r="I261" s="8"/>
      <c r="W261" s="78"/>
      <c r="X261" s="81"/>
      <c r="Y261" s="81"/>
      <c r="Z261" s="81"/>
    </row>
    <row r="262" spans="1:26" ht="38.25" x14ac:dyDescent="0.2">
      <c r="A262" s="12" t="s">
        <v>95</v>
      </c>
      <c r="B262" s="46">
        <f>'Funding Process Tracking'!S262</f>
        <v>3500</v>
      </c>
      <c r="C262" s="27">
        <f>'Funding Process Tracking'!Y262</f>
        <v>2000</v>
      </c>
      <c r="D262" s="19"/>
      <c r="E262" s="20"/>
      <c r="F262" s="29">
        <f t="shared" si="15"/>
        <v>2000</v>
      </c>
      <c r="G262" s="28"/>
      <c r="H262" s="28">
        <f t="shared" si="16"/>
        <v>2000</v>
      </c>
      <c r="I262" s="8"/>
      <c r="W262" s="78"/>
      <c r="X262" s="81"/>
      <c r="Y262" s="81"/>
      <c r="Z262" s="81"/>
    </row>
    <row r="263" spans="1:26" ht="25.5" x14ac:dyDescent="0.2">
      <c r="A263" s="12" t="s">
        <v>96</v>
      </c>
      <c r="B263" s="46">
        <f>'Funding Process Tracking'!S263</f>
        <v>1650</v>
      </c>
      <c r="C263" s="27">
        <f>'Funding Process Tracking'!Y263</f>
        <v>800</v>
      </c>
      <c r="D263" s="20"/>
      <c r="E263" s="20"/>
      <c r="F263" s="29">
        <f t="shared" si="15"/>
        <v>800</v>
      </c>
      <c r="G263" s="28"/>
      <c r="H263" s="28">
        <f t="shared" si="16"/>
        <v>800</v>
      </c>
      <c r="W263" s="78"/>
      <c r="X263" s="81"/>
      <c r="Y263" s="81"/>
      <c r="Z263" s="81"/>
    </row>
    <row r="264" spans="1:26" x14ac:dyDescent="0.2">
      <c r="A264" s="11" t="s">
        <v>109</v>
      </c>
      <c r="B264" s="46">
        <f>'Funding Process Tracking'!S264</f>
        <v>7322</v>
      </c>
      <c r="C264" s="27">
        <f>'Funding Process Tracking'!Y264</f>
        <v>1300</v>
      </c>
      <c r="D264" s="20"/>
      <c r="E264" s="20"/>
      <c r="F264" s="29">
        <f t="shared" si="15"/>
        <v>1300</v>
      </c>
      <c r="G264" s="28"/>
      <c r="H264" s="28">
        <f t="shared" si="16"/>
        <v>1300</v>
      </c>
      <c r="W264" s="78"/>
      <c r="X264" s="81"/>
      <c r="Y264" s="81"/>
      <c r="Z264" s="81"/>
    </row>
    <row r="265" spans="1:26" s="166" customFormat="1" ht="13.5" thickBot="1" x14ac:dyDescent="0.25">
      <c r="A265" s="158" t="s">
        <v>159</v>
      </c>
      <c r="B265" s="159">
        <f>'Funding Process Tracking'!S265</f>
        <v>3000</v>
      </c>
      <c r="C265" s="176">
        <f>'Funding Process Tracking'!Y265</f>
        <v>1000</v>
      </c>
      <c r="D265" s="162"/>
      <c r="E265" s="162"/>
      <c r="F265" s="163">
        <f t="shared" si="15"/>
        <v>1000</v>
      </c>
      <c r="G265" s="164"/>
      <c r="H265" s="164">
        <f t="shared" si="16"/>
        <v>1000</v>
      </c>
      <c r="I265" s="165"/>
      <c r="J265" s="165"/>
      <c r="W265" s="167"/>
      <c r="X265" s="168"/>
      <c r="Y265" s="168"/>
      <c r="Z265" s="168"/>
    </row>
    <row r="266" spans="1:26" s="35" customFormat="1" ht="15.75" x14ac:dyDescent="0.2">
      <c r="A266" s="169" t="s">
        <v>147</v>
      </c>
      <c r="B266" s="170">
        <f>SUM(B235:B265)</f>
        <v>111626.51999999999</v>
      </c>
      <c r="C266" s="171">
        <f t="shared" ref="C266:H266" si="17">SUM(C235:C265)</f>
        <v>69475</v>
      </c>
      <c r="D266" s="172">
        <f t="shared" si="17"/>
        <v>0</v>
      </c>
      <c r="E266" s="172">
        <f t="shared" si="17"/>
        <v>0</v>
      </c>
      <c r="F266" s="173">
        <f t="shared" si="17"/>
        <v>69475</v>
      </c>
      <c r="G266" s="174">
        <f t="shared" si="17"/>
        <v>950</v>
      </c>
      <c r="H266" s="175">
        <f t="shared" si="17"/>
        <v>70425</v>
      </c>
      <c r="I266" s="47"/>
      <c r="J266" s="47"/>
      <c r="W266" s="78"/>
      <c r="X266" s="81"/>
      <c r="Y266" s="81"/>
      <c r="Z266" s="81"/>
    </row>
    <row r="267" spans="1:26" x14ac:dyDescent="0.2">
      <c r="A267" s="36"/>
      <c r="W267" s="78"/>
      <c r="X267" s="81"/>
      <c r="Y267" s="81"/>
      <c r="Z267" s="81"/>
    </row>
    <row r="268" spans="1:26" x14ac:dyDescent="0.2">
      <c r="A268" s="37"/>
      <c r="W268" s="78"/>
      <c r="X268" s="81"/>
      <c r="Y268" s="81"/>
      <c r="Z268" s="81"/>
    </row>
    <row r="269" spans="1:26" x14ac:dyDescent="0.2">
      <c r="A269" s="36"/>
      <c r="W269" s="78"/>
      <c r="X269" s="81"/>
      <c r="Y269" s="81"/>
      <c r="Z269" s="81"/>
    </row>
    <row r="270" spans="1:26" x14ac:dyDescent="0.2">
      <c r="A270" s="36"/>
    </row>
    <row r="271" spans="1:26" x14ac:dyDescent="0.2">
      <c r="A271" s="36"/>
    </row>
    <row r="272" spans="1:26" x14ac:dyDescent="0.2">
      <c r="A272" s="37"/>
    </row>
    <row r="273" spans="1:1" x14ac:dyDescent="0.2">
      <c r="A273" s="37"/>
    </row>
    <row r="274" spans="1:1" x14ac:dyDescent="0.2">
      <c r="A274" s="36"/>
    </row>
    <row r="275" spans="1:1" x14ac:dyDescent="0.2">
      <c r="A275" s="34"/>
    </row>
    <row r="276" spans="1:1" x14ac:dyDescent="0.2">
      <c r="A276" s="36"/>
    </row>
    <row r="277" spans="1:1" x14ac:dyDescent="0.2">
      <c r="A277" s="36"/>
    </row>
    <row r="278" spans="1:1" x14ac:dyDescent="0.2">
      <c r="A278" s="36"/>
    </row>
    <row r="279" spans="1:1" x14ac:dyDescent="0.2">
      <c r="A279" s="36"/>
    </row>
    <row r="280" spans="1:1" x14ac:dyDescent="0.2">
      <c r="A280" s="36"/>
    </row>
    <row r="281" spans="1:1" x14ac:dyDescent="0.2">
      <c r="A281" s="37"/>
    </row>
    <row r="282" spans="1:1" x14ac:dyDescent="0.2">
      <c r="A282" s="36"/>
    </row>
    <row r="283" spans="1:1" x14ac:dyDescent="0.2">
      <c r="A283" s="36"/>
    </row>
    <row r="284" spans="1:1" x14ac:dyDescent="0.2">
      <c r="A284" s="36"/>
    </row>
    <row r="285" spans="1:1" x14ac:dyDescent="0.2">
      <c r="A285" s="36"/>
    </row>
    <row r="286" spans="1:1" x14ac:dyDescent="0.2">
      <c r="A286" s="37"/>
    </row>
    <row r="287" spans="1:1" x14ac:dyDescent="0.2">
      <c r="A287" s="36"/>
    </row>
    <row r="288" spans="1:1" x14ac:dyDescent="0.2">
      <c r="A288" s="36"/>
    </row>
    <row r="289" spans="1:1" x14ac:dyDescent="0.2">
      <c r="A289" s="36"/>
    </row>
    <row r="290" spans="1:1" x14ac:dyDescent="0.2">
      <c r="A290" s="34"/>
    </row>
    <row r="291" spans="1:1" x14ac:dyDescent="0.2">
      <c r="A291" s="36"/>
    </row>
    <row r="292" spans="1:1" x14ac:dyDescent="0.2">
      <c r="A292" s="36"/>
    </row>
    <row r="293" spans="1:1" x14ac:dyDescent="0.2">
      <c r="A293" s="36"/>
    </row>
    <row r="294" spans="1:1" x14ac:dyDescent="0.2">
      <c r="A294" s="36"/>
    </row>
    <row r="295" spans="1:1" x14ac:dyDescent="0.2">
      <c r="A295" s="36"/>
    </row>
    <row r="296" spans="1:1" x14ac:dyDescent="0.2">
      <c r="A296" s="36"/>
    </row>
    <row r="297" spans="1:1" x14ac:dyDescent="0.2">
      <c r="A297" s="36"/>
    </row>
    <row r="298" spans="1:1" x14ac:dyDescent="0.2">
      <c r="A298" s="36"/>
    </row>
    <row r="299" spans="1:1" x14ac:dyDescent="0.2">
      <c r="A299" s="36"/>
    </row>
    <row r="300" spans="1:1" x14ac:dyDescent="0.2">
      <c r="A300" s="34"/>
    </row>
    <row r="301" spans="1:1" x14ac:dyDescent="0.2">
      <c r="A301" s="36"/>
    </row>
    <row r="302" spans="1:1" x14ac:dyDescent="0.2">
      <c r="A302" s="36"/>
    </row>
    <row r="303" spans="1:1" x14ac:dyDescent="0.2">
      <c r="A303" s="36"/>
    </row>
    <row r="304" spans="1:1" x14ac:dyDescent="0.2">
      <c r="A304" s="36"/>
    </row>
    <row r="305" spans="1:1" x14ac:dyDescent="0.2">
      <c r="A305" s="36"/>
    </row>
    <row r="306" spans="1:1" x14ac:dyDescent="0.2">
      <c r="A306" s="36"/>
    </row>
    <row r="307" spans="1:1" x14ac:dyDescent="0.2">
      <c r="A307" s="34"/>
    </row>
    <row r="308" spans="1:1" x14ac:dyDescent="0.2">
      <c r="A308" s="34"/>
    </row>
    <row r="309" spans="1:1" x14ac:dyDescent="0.2">
      <c r="A309" s="36"/>
    </row>
    <row r="310" spans="1:1" x14ac:dyDescent="0.2">
      <c r="A310" s="36"/>
    </row>
    <row r="311" spans="1:1" x14ac:dyDescent="0.2">
      <c r="A311" s="34"/>
    </row>
    <row r="312" spans="1:1" x14ac:dyDescent="0.2">
      <c r="A312" s="36"/>
    </row>
    <row r="313" spans="1:1" x14ac:dyDescent="0.2">
      <c r="A313" s="36"/>
    </row>
    <row r="314" spans="1:1" x14ac:dyDescent="0.2">
      <c r="A314" s="36"/>
    </row>
    <row r="315" spans="1:1" x14ac:dyDescent="0.2">
      <c r="A315" s="36"/>
    </row>
    <row r="316" spans="1:1" x14ac:dyDescent="0.2">
      <c r="A316" s="36"/>
    </row>
    <row r="317" spans="1:1" x14ac:dyDescent="0.2">
      <c r="A317" s="36"/>
    </row>
    <row r="318" spans="1:1" x14ac:dyDescent="0.2">
      <c r="A318" s="36"/>
    </row>
    <row r="319" spans="1:1" x14ac:dyDescent="0.2">
      <c r="A319" s="36"/>
    </row>
    <row r="320" spans="1:1" x14ac:dyDescent="0.2">
      <c r="A320" s="36"/>
    </row>
    <row r="321" spans="1:1" x14ac:dyDescent="0.2">
      <c r="A321" s="36"/>
    </row>
    <row r="322" spans="1:1" x14ac:dyDescent="0.2">
      <c r="A322" s="36"/>
    </row>
    <row r="323" spans="1:1" x14ac:dyDescent="0.2">
      <c r="A323" s="37"/>
    </row>
    <row r="324" spans="1:1" x14ac:dyDescent="0.2">
      <c r="A324" s="36"/>
    </row>
    <row r="325" spans="1:1" ht="18" x14ac:dyDescent="0.2">
      <c r="A325" s="38"/>
    </row>
    <row r="326" spans="1:1" ht="23.25" x14ac:dyDescent="0.2">
      <c r="A326" s="39"/>
    </row>
    <row r="327" spans="1:1" x14ac:dyDescent="0.2">
      <c r="A327" s="36"/>
    </row>
    <row r="328" spans="1:1" x14ac:dyDescent="0.2">
      <c r="A328" s="36"/>
    </row>
    <row r="329" spans="1:1" x14ac:dyDescent="0.2">
      <c r="A329" s="36"/>
    </row>
    <row r="330" spans="1:1" x14ac:dyDescent="0.2">
      <c r="A330" s="36"/>
    </row>
    <row r="331" spans="1:1" x14ac:dyDescent="0.2">
      <c r="A331" s="36"/>
    </row>
    <row r="332" spans="1:1" x14ac:dyDescent="0.2">
      <c r="A332" s="40"/>
    </row>
    <row r="333" spans="1:1" x14ac:dyDescent="0.2">
      <c r="A333" s="40"/>
    </row>
    <row r="334" spans="1:1" x14ac:dyDescent="0.2">
      <c r="A334" s="36"/>
    </row>
    <row r="335" spans="1:1" x14ac:dyDescent="0.2">
      <c r="A335" s="36"/>
    </row>
    <row r="336" spans="1:1" x14ac:dyDescent="0.2">
      <c r="A336" s="40"/>
    </row>
    <row r="337" spans="1:1" x14ac:dyDescent="0.2">
      <c r="A337" s="36"/>
    </row>
    <row r="338" spans="1:1" x14ac:dyDescent="0.2">
      <c r="A338" s="37"/>
    </row>
    <row r="339" spans="1:1" x14ac:dyDescent="0.2">
      <c r="A339" s="36"/>
    </row>
    <row r="340" spans="1:1" x14ac:dyDescent="0.2">
      <c r="A340" s="37"/>
    </row>
    <row r="341" spans="1:1" x14ac:dyDescent="0.2">
      <c r="A341" s="36"/>
    </row>
    <row r="342" spans="1:1" x14ac:dyDescent="0.2">
      <c r="A342" s="36"/>
    </row>
    <row r="343" spans="1:1" x14ac:dyDescent="0.2">
      <c r="A343" s="36"/>
    </row>
    <row r="344" spans="1:1" x14ac:dyDescent="0.2">
      <c r="A344" s="36"/>
    </row>
    <row r="345" spans="1:1" x14ac:dyDescent="0.2">
      <c r="A345" s="36"/>
    </row>
    <row r="346" spans="1:1" x14ac:dyDescent="0.2">
      <c r="A346" s="40"/>
    </row>
    <row r="347" spans="1:1" x14ac:dyDescent="0.2">
      <c r="A347" s="36"/>
    </row>
    <row r="348" spans="1:1" x14ac:dyDescent="0.2">
      <c r="A348" s="36"/>
    </row>
    <row r="349" spans="1:1" x14ac:dyDescent="0.2">
      <c r="A349" s="36"/>
    </row>
    <row r="350" spans="1:1" x14ac:dyDescent="0.2">
      <c r="A350" s="36"/>
    </row>
    <row r="351" spans="1:1" x14ac:dyDescent="0.2">
      <c r="A351" s="36"/>
    </row>
    <row r="352" spans="1:1" x14ac:dyDescent="0.2">
      <c r="A352" s="36"/>
    </row>
    <row r="353" spans="1:1" x14ac:dyDescent="0.2">
      <c r="A353" s="36"/>
    </row>
    <row r="354" spans="1:1" ht="20.25" x14ac:dyDescent="0.2">
      <c r="A354" s="41"/>
    </row>
    <row r="355" spans="1:1" x14ac:dyDescent="0.2">
      <c r="A355" s="17"/>
    </row>
    <row r="356" spans="1:1" x14ac:dyDescent="0.2">
      <c r="A356" s="17"/>
    </row>
    <row r="357" spans="1:1" x14ac:dyDescent="0.2">
      <c r="A357" s="40"/>
    </row>
    <row r="358" spans="1:1" x14ac:dyDescent="0.2">
      <c r="A358" s="40"/>
    </row>
    <row r="359" spans="1:1" x14ac:dyDescent="0.2">
      <c r="A359" s="40"/>
    </row>
    <row r="360" spans="1:1" x14ac:dyDescent="0.2">
      <c r="A360" s="40"/>
    </row>
    <row r="361" spans="1:1" x14ac:dyDescent="0.2">
      <c r="A361" s="40"/>
    </row>
    <row r="362" spans="1:1" x14ac:dyDescent="0.2">
      <c r="A362" s="40"/>
    </row>
    <row r="363" spans="1:1" x14ac:dyDescent="0.2">
      <c r="A363" s="40"/>
    </row>
    <row r="364" spans="1:1" x14ac:dyDescent="0.2">
      <c r="A364" s="40"/>
    </row>
    <row r="365" spans="1:1" x14ac:dyDescent="0.2">
      <c r="A365" s="40"/>
    </row>
    <row r="366" spans="1:1" x14ac:dyDescent="0.2">
      <c r="A366" s="40"/>
    </row>
    <row r="367" spans="1:1" x14ac:dyDescent="0.2">
      <c r="A367" s="40"/>
    </row>
    <row r="368" spans="1:1" x14ac:dyDescent="0.2">
      <c r="A368" s="40"/>
    </row>
    <row r="369" spans="1:1" x14ac:dyDescent="0.2">
      <c r="A369" s="40"/>
    </row>
    <row r="370" spans="1:1" x14ac:dyDescent="0.2">
      <c r="A370" s="40"/>
    </row>
    <row r="371" spans="1:1" x14ac:dyDescent="0.2">
      <c r="A371" s="40"/>
    </row>
    <row r="372" spans="1:1" x14ac:dyDescent="0.2">
      <c r="A372" s="40"/>
    </row>
    <row r="373" spans="1:1" x14ac:dyDescent="0.2">
      <c r="A373" s="40"/>
    </row>
    <row r="374" spans="1:1" x14ac:dyDescent="0.2">
      <c r="A374" s="40"/>
    </row>
    <row r="375" spans="1:1" x14ac:dyDescent="0.2">
      <c r="A375" s="40"/>
    </row>
    <row r="376" spans="1:1" x14ac:dyDescent="0.2">
      <c r="A376" s="40"/>
    </row>
    <row r="377" spans="1:1" x14ac:dyDescent="0.2">
      <c r="A377" s="40"/>
    </row>
    <row r="378" spans="1:1" x14ac:dyDescent="0.2">
      <c r="A378" s="40"/>
    </row>
    <row r="379" spans="1:1" x14ac:dyDescent="0.2">
      <c r="A379" s="40"/>
    </row>
    <row r="380" spans="1:1" x14ac:dyDescent="0.2">
      <c r="A380" s="40"/>
    </row>
    <row r="381" spans="1:1" x14ac:dyDescent="0.2">
      <c r="A381" s="40"/>
    </row>
    <row r="382" spans="1:1" x14ac:dyDescent="0.2">
      <c r="A382" s="40"/>
    </row>
    <row r="383" spans="1:1" x14ac:dyDescent="0.2">
      <c r="A383" s="40"/>
    </row>
    <row r="384" spans="1:1" x14ac:dyDescent="0.2">
      <c r="A384" s="40"/>
    </row>
    <row r="385" spans="1:1" x14ac:dyDescent="0.2">
      <c r="A385" s="40"/>
    </row>
    <row r="386" spans="1:1" x14ac:dyDescent="0.2">
      <c r="A386" s="40"/>
    </row>
    <row r="387" spans="1:1" x14ac:dyDescent="0.2">
      <c r="A387" s="40"/>
    </row>
    <row r="388" spans="1:1" x14ac:dyDescent="0.2">
      <c r="A388" s="40"/>
    </row>
    <row r="389" spans="1:1" x14ac:dyDescent="0.2">
      <c r="A389" s="40"/>
    </row>
    <row r="390" spans="1:1" x14ac:dyDescent="0.2">
      <c r="A390" s="40"/>
    </row>
    <row r="391" spans="1:1" x14ac:dyDescent="0.2">
      <c r="A391" s="40"/>
    </row>
    <row r="392" spans="1:1" x14ac:dyDescent="0.2">
      <c r="A392" s="15"/>
    </row>
    <row r="393" spans="1:1" x14ac:dyDescent="0.2">
      <c r="A393" s="15"/>
    </row>
    <row r="394" spans="1:1" x14ac:dyDescent="0.2">
      <c r="A394" s="15"/>
    </row>
    <row r="395" spans="1:1" x14ac:dyDescent="0.2">
      <c r="A395" s="15"/>
    </row>
    <row r="396" spans="1:1" x14ac:dyDescent="0.2">
      <c r="A396" s="15"/>
    </row>
    <row r="397" spans="1:1" x14ac:dyDescent="0.2">
      <c r="A397" s="15"/>
    </row>
    <row r="398" spans="1:1" x14ac:dyDescent="0.2">
      <c r="A398" s="15"/>
    </row>
    <row r="399" spans="1:1" x14ac:dyDescent="0.2">
      <c r="A399" s="15"/>
    </row>
    <row r="400" spans="1:1" x14ac:dyDescent="0.2">
      <c r="A400" s="15"/>
    </row>
    <row r="401" spans="1:1" x14ac:dyDescent="0.2">
      <c r="A401" s="15"/>
    </row>
    <row r="402" spans="1:1" x14ac:dyDescent="0.2">
      <c r="A402" s="15"/>
    </row>
    <row r="403" spans="1:1" x14ac:dyDescent="0.2">
      <c r="A403" s="15"/>
    </row>
    <row r="404" spans="1:1" x14ac:dyDescent="0.2">
      <c r="A404" s="15"/>
    </row>
    <row r="405" spans="1:1" x14ac:dyDescent="0.2">
      <c r="A405" s="15"/>
    </row>
    <row r="406" spans="1:1" x14ac:dyDescent="0.2">
      <c r="A406" s="15"/>
    </row>
    <row r="407" spans="1:1" x14ac:dyDescent="0.2">
      <c r="A407" s="15"/>
    </row>
    <row r="408" spans="1:1" x14ac:dyDescent="0.2">
      <c r="A408" s="15"/>
    </row>
    <row r="409" spans="1:1" x14ac:dyDescent="0.2">
      <c r="A409" s="15"/>
    </row>
    <row r="410" spans="1:1" x14ac:dyDescent="0.2">
      <c r="A410" s="15"/>
    </row>
    <row r="411" spans="1:1" x14ac:dyDescent="0.2">
      <c r="A411" s="15"/>
    </row>
    <row r="412" spans="1:1" x14ac:dyDescent="0.2">
      <c r="A412" s="15"/>
    </row>
    <row r="413" spans="1:1" x14ac:dyDescent="0.2">
      <c r="A413" s="15"/>
    </row>
    <row r="414" spans="1:1" x14ac:dyDescent="0.2">
      <c r="A414" s="15"/>
    </row>
    <row r="415" spans="1:1" x14ac:dyDescent="0.2">
      <c r="A415" s="15"/>
    </row>
    <row r="416" spans="1:1" x14ac:dyDescent="0.2">
      <c r="A416" s="15"/>
    </row>
    <row r="417" spans="1:1" x14ac:dyDescent="0.2">
      <c r="A417" s="15"/>
    </row>
    <row r="418" spans="1:1" x14ac:dyDescent="0.2">
      <c r="A418" s="15"/>
    </row>
    <row r="419" spans="1:1" x14ac:dyDescent="0.2">
      <c r="A419" s="15"/>
    </row>
    <row r="420" spans="1:1" x14ac:dyDescent="0.2">
      <c r="A420" s="15"/>
    </row>
    <row r="421" spans="1:1" x14ac:dyDescent="0.2">
      <c r="A421" s="15"/>
    </row>
    <row r="422" spans="1:1" x14ac:dyDescent="0.2">
      <c r="A422" s="15"/>
    </row>
    <row r="423" spans="1:1" x14ac:dyDescent="0.2">
      <c r="A423" s="15"/>
    </row>
    <row r="424" spans="1:1" x14ac:dyDescent="0.2">
      <c r="A424" s="15"/>
    </row>
    <row r="425" spans="1:1" x14ac:dyDescent="0.2">
      <c r="A425" s="15"/>
    </row>
    <row r="426" spans="1:1" x14ac:dyDescent="0.2">
      <c r="A426" s="15"/>
    </row>
    <row r="427" spans="1:1" x14ac:dyDescent="0.2">
      <c r="A427" s="15"/>
    </row>
    <row r="428" spans="1:1" x14ac:dyDescent="0.2">
      <c r="A428" s="15"/>
    </row>
    <row r="429" spans="1:1" x14ac:dyDescent="0.2">
      <c r="A429" s="15"/>
    </row>
    <row r="430" spans="1:1" x14ac:dyDescent="0.2">
      <c r="A430" s="15"/>
    </row>
    <row r="431" spans="1:1" x14ac:dyDescent="0.2">
      <c r="A431" s="15"/>
    </row>
    <row r="432" spans="1:1" x14ac:dyDescent="0.2">
      <c r="A432" s="15"/>
    </row>
    <row r="433" spans="1:1" x14ac:dyDescent="0.2">
      <c r="A433" s="15"/>
    </row>
    <row r="434" spans="1:1" x14ac:dyDescent="0.2">
      <c r="A434" s="15"/>
    </row>
    <row r="435" spans="1:1" x14ac:dyDescent="0.2">
      <c r="A435" s="15"/>
    </row>
    <row r="436" spans="1:1" x14ac:dyDescent="0.2">
      <c r="A436" s="15"/>
    </row>
    <row r="437" spans="1:1" x14ac:dyDescent="0.2">
      <c r="A437" s="15"/>
    </row>
    <row r="438" spans="1:1" x14ac:dyDescent="0.2">
      <c r="A438" s="15"/>
    </row>
    <row r="439" spans="1:1" x14ac:dyDescent="0.2">
      <c r="A439" s="15"/>
    </row>
    <row r="440" spans="1:1" x14ac:dyDescent="0.2">
      <c r="A440" s="15"/>
    </row>
    <row r="441" spans="1:1" x14ac:dyDescent="0.2">
      <c r="A441" s="15"/>
    </row>
    <row r="442" spans="1:1" x14ac:dyDescent="0.2">
      <c r="A442" s="15"/>
    </row>
    <row r="443" spans="1:1" x14ac:dyDescent="0.2">
      <c r="A443" s="15"/>
    </row>
    <row r="444" spans="1:1" x14ac:dyDescent="0.2">
      <c r="A444" s="15"/>
    </row>
    <row r="445" spans="1:1" x14ac:dyDescent="0.2">
      <c r="A445" s="15"/>
    </row>
    <row r="446" spans="1:1" x14ac:dyDescent="0.2">
      <c r="A446" s="15"/>
    </row>
    <row r="447" spans="1:1" x14ac:dyDescent="0.2">
      <c r="A447" s="15"/>
    </row>
    <row r="448" spans="1:1" x14ac:dyDescent="0.2">
      <c r="A448" s="15"/>
    </row>
    <row r="449" spans="1:1" x14ac:dyDescent="0.2">
      <c r="A449" s="15"/>
    </row>
    <row r="450" spans="1:1" x14ac:dyDescent="0.2">
      <c r="A450" s="15"/>
    </row>
    <row r="451" spans="1:1" x14ac:dyDescent="0.2">
      <c r="A451" s="15"/>
    </row>
    <row r="452" spans="1:1" x14ac:dyDescent="0.2">
      <c r="A452" s="15"/>
    </row>
    <row r="453" spans="1:1" x14ac:dyDescent="0.2">
      <c r="A453" s="15"/>
    </row>
    <row r="454" spans="1:1" x14ac:dyDescent="0.2">
      <c r="A454" s="15"/>
    </row>
    <row r="455" spans="1:1" x14ac:dyDescent="0.2">
      <c r="A455" s="15"/>
    </row>
    <row r="456" spans="1:1" x14ac:dyDescent="0.2">
      <c r="A456" s="15"/>
    </row>
    <row r="457" spans="1:1" x14ac:dyDescent="0.2">
      <c r="A457" s="15"/>
    </row>
    <row r="458" spans="1:1" x14ac:dyDescent="0.2">
      <c r="A458" s="15"/>
    </row>
    <row r="459" spans="1:1" x14ac:dyDescent="0.2">
      <c r="A459" s="15"/>
    </row>
    <row r="460" spans="1:1" x14ac:dyDescent="0.2">
      <c r="A460" s="15"/>
    </row>
    <row r="461" spans="1:1" x14ac:dyDescent="0.2">
      <c r="A461" s="15"/>
    </row>
    <row r="462" spans="1:1" x14ac:dyDescent="0.2">
      <c r="A462" s="15"/>
    </row>
    <row r="463" spans="1:1" x14ac:dyDescent="0.2">
      <c r="A463" s="15"/>
    </row>
    <row r="464" spans="1:1" x14ac:dyDescent="0.2">
      <c r="A464" s="15"/>
    </row>
    <row r="465" spans="1:1" x14ac:dyDescent="0.2">
      <c r="A465" s="15"/>
    </row>
    <row r="466" spans="1:1" x14ac:dyDescent="0.2">
      <c r="A466" s="15"/>
    </row>
    <row r="467" spans="1:1" x14ac:dyDescent="0.2">
      <c r="A467" s="15"/>
    </row>
    <row r="468" spans="1:1" x14ac:dyDescent="0.2">
      <c r="A468" s="15"/>
    </row>
    <row r="469" spans="1:1" x14ac:dyDescent="0.2">
      <c r="A469" s="15"/>
    </row>
    <row r="470" spans="1:1" x14ac:dyDescent="0.2">
      <c r="A470" s="15"/>
    </row>
    <row r="471" spans="1:1" x14ac:dyDescent="0.2">
      <c r="A471" s="15"/>
    </row>
    <row r="472" spans="1:1" x14ac:dyDescent="0.2">
      <c r="A472" s="15"/>
    </row>
    <row r="473" spans="1:1" x14ac:dyDescent="0.2">
      <c r="A473" s="15"/>
    </row>
    <row r="474" spans="1:1" x14ac:dyDescent="0.2">
      <c r="A474" s="15"/>
    </row>
    <row r="475" spans="1:1" x14ac:dyDescent="0.2">
      <c r="A475" s="15"/>
    </row>
    <row r="476" spans="1:1" x14ac:dyDescent="0.2">
      <c r="A476" s="15"/>
    </row>
    <row r="477" spans="1:1" x14ac:dyDescent="0.2">
      <c r="A477" s="15"/>
    </row>
    <row r="478" spans="1:1" x14ac:dyDescent="0.2">
      <c r="A478" s="15"/>
    </row>
    <row r="479" spans="1:1" x14ac:dyDescent="0.2">
      <c r="A479" s="15"/>
    </row>
    <row r="480" spans="1:1" x14ac:dyDescent="0.2">
      <c r="A480" s="15"/>
    </row>
    <row r="481" spans="1:1" x14ac:dyDescent="0.2">
      <c r="A481" s="15"/>
    </row>
    <row r="482" spans="1:1" x14ac:dyDescent="0.2">
      <c r="A482" s="15"/>
    </row>
    <row r="483" spans="1:1" x14ac:dyDescent="0.2">
      <c r="A483" s="15"/>
    </row>
    <row r="484" spans="1:1" x14ac:dyDescent="0.2">
      <c r="A484" s="15"/>
    </row>
    <row r="485" spans="1:1" x14ac:dyDescent="0.2">
      <c r="A485" s="15"/>
    </row>
    <row r="486" spans="1:1" x14ac:dyDescent="0.2">
      <c r="A486" s="15"/>
    </row>
    <row r="487" spans="1:1" x14ac:dyDescent="0.2">
      <c r="A487" s="15"/>
    </row>
    <row r="488" spans="1:1" x14ac:dyDescent="0.2">
      <c r="A488" s="15"/>
    </row>
    <row r="489" spans="1:1" x14ac:dyDescent="0.2">
      <c r="A489" s="15"/>
    </row>
    <row r="490" spans="1:1" x14ac:dyDescent="0.2">
      <c r="A490" s="15"/>
    </row>
    <row r="491" spans="1:1" x14ac:dyDescent="0.2">
      <c r="A491" s="15"/>
    </row>
    <row r="492" spans="1:1" x14ac:dyDescent="0.2">
      <c r="A492" s="15"/>
    </row>
    <row r="493" spans="1:1" x14ac:dyDescent="0.2">
      <c r="A493" s="15"/>
    </row>
    <row r="494" spans="1:1" x14ac:dyDescent="0.2">
      <c r="A494" s="15"/>
    </row>
    <row r="495" spans="1:1" x14ac:dyDescent="0.2">
      <c r="A495" s="15"/>
    </row>
    <row r="496" spans="1:1" x14ac:dyDescent="0.2">
      <c r="A496" s="15"/>
    </row>
    <row r="497" spans="1:1" x14ac:dyDescent="0.2">
      <c r="A497" s="15"/>
    </row>
    <row r="498" spans="1:1" x14ac:dyDescent="0.2">
      <c r="A498" s="15"/>
    </row>
    <row r="499" spans="1:1" x14ac:dyDescent="0.2">
      <c r="A499" s="15"/>
    </row>
    <row r="500" spans="1:1" x14ac:dyDescent="0.2">
      <c r="A500" s="15"/>
    </row>
    <row r="501" spans="1:1" x14ac:dyDescent="0.2">
      <c r="A501" s="15"/>
    </row>
    <row r="502" spans="1:1" x14ac:dyDescent="0.2">
      <c r="A502" s="15"/>
    </row>
    <row r="503" spans="1:1" x14ac:dyDescent="0.2">
      <c r="A503" s="15"/>
    </row>
    <row r="504" spans="1:1" x14ac:dyDescent="0.2">
      <c r="A504" s="15"/>
    </row>
    <row r="505" spans="1:1" x14ac:dyDescent="0.2">
      <c r="A505" s="15"/>
    </row>
    <row r="506" spans="1:1" x14ac:dyDescent="0.2">
      <c r="A506" s="15"/>
    </row>
    <row r="507" spans="1:1" x14ac:dyDescent="0.2">
      <c r="A507" s="15"/>
    </row>
    <row r="508" spans="1:1" x14ac:dyDescent="0.2">
      <c r="A508" s="15"/>
    </row>
    <row r="509" spans="1:1" x14ac:dyDescent="0.2">
      <c r="A509" s="15"/>
    </row>
    <row r="510" spans="1:1" x14ac:dyDescent="0.2">
      <c r="A510" s="15"/>
    </row>
    <row r="511" spans="1:1" x14ac:dyDescent="0.2">
      <c r="A511" s="15"/>
    </row>
    <row r="512" spans="1:1" x14ac:dyDescent="0.2">
      <c r="A512" s="15"/>
    </row>
    <row r="513" spans="1:1" x14ac:dyDescent="0.2">
      <c r="A513" s="15"/>
    </row>
    <row r="514" spans="1:1" x14ac:dyDescent="0.2">
      <c r="A514" s="15"/>
    </row>
    <row r="515" spans="1:1" x14ac:dyDescent="0.2">
      <c r="A515" s="15"/>
    </row>
    <row r="516" spans="1:1" x14ac:dyDescent="0.2">
      <c r="A516" s="15"/>
    </row>
    <row r="517" spans="1:1" x14ac:dyDescent="0.2">
      <c r="A517" s="15"/>
    </row>
    <row r="518" spans="1:1" x14ac:dyDescent="0.2">
      <c r="A518" s="15"/>
    </row>
    <row r="519" spans="1:1" x14ac:dyDescent="0.2">
      <c r="A519" s="15"/>
    </row>
    <row r="520" spans="1:1" x14ac:dyDescent="0.2">
      <c r="A520" s="15"/>
    </row>
    <row r="521" spans="1:1" x14ac:dyDescent="0.2">
      <c r="A521" s="15"/>
    </row>
    <row r="522" spans="1:1" x14ac:dyDescent="0.2">
      <c r="A522" s="15"/>
    </row>
    <row r="523" spans="1:1" x14ac:dyDescent="0.2">
      <c r="A523" s="15"/>
    </row>
    <row r="524" spans="1:1" x14ac:dyDescent="0.2">
      <c r="A524" s="15"/>
    </row>
    <row r="525" spans="1:1" x14ac:dyDescent="0.2">
      <c r="A525" s="15"/>
    </row>
    <row r="526" spans="1:1" x14ac:dyDescent="0.2">
      <c r="A526" s="15"/>
    </row>
    <row r="527" spans="1:1" x14ac:dyDescent="0.2">
      <c r="A527" s="15"/>
    </row>
    <row r="528" spans="1:1" x14ac:dyDescent="0.2">
      <c r="A528" s="15"/>
    </row>
    <row r="529" spans="1:1" x14ac:dyDescent="0.2">
      <c r="A529" s="15"/>
    </row>
    <row r="530" spans="1:1" x14ac:dyDescent="0.2">
      <c r="A530" s="15"/>
    </row>
    <row r="531" spans="1:1" x14ac:dyDescent="0.2">
      <c r="A531" s="15"/>
    </row>
    <row r="532" spans="1:1" x14ac:dyDescent="0.2">
      <c r="A532" s="15"/>
    </row>
    <row r="533" spans="1:1" x14ac:dyDescent="0.2">
      <c r="A533" s="15"/>
    </row>
    <row r="534" spans="1:1" x14ac:dyDescent="0.2">
      <c r="A534" s="15"/>
    </row>
    <row r="535" spans="1:1" x14ac:dyDescent="0.2">
      <c r="A535" s="15"/>
    </row>
    <row r="536" spans="1:1" x14ac:dyDescent="0.2">
      <c r="A536" s="15"/>
    </row>
    <row r="537" spans="1:1" x14ac:dyDescent="0.2">
      <c r="A537" s="15"/>
    </row>
    <row r="538" spans="1:1" x14ac:dyDescent="0.2">
      <c r="A538" s="15"/>
    </row>
    <row r="539" spans="1:1" x14ac:dyDescent="0.2">
      <c r="A539" s="15"/>
    </row>
    <row r="540" spans="1:1" x14ac:dyDescent="0.2">
      <c r="A540" s="15"/>
    </row>
    <row r="541" spans="1:1" x14ac:dyDescent="0.2">
      <c r="A541" s="15"/>
    </row>
    <row r="542" spans="1:1" x14ac:dyDescent="0.2">
      <c r="A542" s="15"/>
    </row>
    <row r="543" spans="1:1" x14ac:dyDescent="0.2">
      <c r="A543" s="15"/>
    </row>
    <row r="544" spans="1:1" x14ac:dyDescent="0.2">
      <c r="A544" s="15"/>
    </row>
    <row r="545" spans="1:1" x14ac:dyDescent="0.2">
      <c r="A545" s="15"/>
    </row>
    <row r="546" spans="1:1" x14ac:dyDescent="0.2">
      <c r="A546" s="15"/>
    </row>
    <row r="547" spans="1:1" x14ac:dyDescent="0.2">
      <c r="A547" s="15"/>
    </row>
    <row r="548" spans="1:1" x14ac:dyDescent="0.2">
      <c r="A548" s="15"/>
    </row>
    <row r="549" spans="1:1" x14ac:dyDescent="0.2">
      <c r="A549" s="15"/>
    </row>
    <row r="550" spans="1:1" x14ac:dyDescent="0.2">
      <c r="A550" s="15"/>
    </row>
    <row r="551" spans="1:1" x14ac:dyDescent="0.2">
      <c r="A551" s="15"/>
    </row>
    <row r="552" spans="1:1" x14ac:dyDescent="0.2">
      <c r="A552" s="15"/>
    </row>
    <row r="553" spans="1:1" x14ac:dyDescent="0.2">
      <c r="A553" s="15"/>
    </row>
    <row r="554" spans="1:1" x14ac:dyDescent="0.2">
      <c r="A554" s="15"/>
    </row>
    <row r="555" spans="1:1" x14ac:dyDescent="0.2">
      <c r="A555" s="15"/>
    </row>
    <row r="556" spans="1:1" x14ac:dyDescent="0.2">
      <c r="A556" s="15"/>
    </row>
  </sheetData>
  <mergeCells count="4">
    <mergeCell ref="A1:H1"/>
    <mergeCell ref="A3:H3"/>
    <mergeCell ref="A234:H234"/>
    <mergeCell ref="I1:J1"/>
  </mergeCells>
  <pageMargins left="0.7" right="0.7" top="0.75" bottom="0.75" header="0.3" footer="0.3"/>
  <pageSetup scale="98" fitToHeight="14" orientation="landscape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2E02E-A92F-4774-9DEB-D6C48BB16F02}">
  <sheetPr>
    <tabColor rgb="FFFFFF00"/>
  </sheetPr>
  <dimension ref="A1:C263"/>
  <sheetViews>
    <sheetView workbookViewId="0">
      <selection activeCell="C30" sqref="C30"/>
    </sheetView>
  </sheetViews>
  <sheetFormatPr defaultRowHeight="14.25" x14ac:dyDescent="0.2"/>
  <cols>
    <col min="1" max="1" width="9" style="242"/>
    <col min="2" max="2" width="46.5" customWidth="1"/>
    <col min="3" max="3" width="13.125" customWidth="1"/>
  </cols>
  <sheetData>
    <row r="1" spans="1:3" ht="31.5" customHeight="1" x14ac:dyDescent="0.35">
      <c r="B1" s="250" t="s">
        <v>347</v>
      </c>
    </row>
    <row r="2" spans="1:3" s="241" customFormat="1" ht="20.100000000000001" customHeight="1" x14ac:dyDescent="0.2">
      <c r="A2" s="243">
        <v>1</v>
      </c>
      <c r="B2" s="152" t="s">
        <v>285</v>
      </c>
      <c r="C2" s="249">
        <f>'Initial Allocation'!H6</f>
        <v>500</v>
      </c>
    </row>
    <row r="3" spans="1:3" s="241" customFormat="1" ht="20.100000000000001" customHeight="1" x14ac:dyDescent="0.2">
      <c r="A3" s="243">
        <v>2</v>
      </c>
      <c r="B3" s="145" t="s">
        <v>120</v>
      </c>
      <c r="C3" s="244">
        <f>'Initial Allocation'!H7</f>
        <v>2300</v>
      </c>
    </row>
    <row r="4" spans="1:3" s="241" customFormat="1" ht="20.100000000000001" customHeight="1" x14ac:dyDescent="0.2">
      <c r="A4" s="243">
        <v>3</v>
      </c>
      <c r="B4" s="25" t="s">
        <v>1</v>
      </c>
      <c r="C4" s="244">
        <f>'Initial Allocation'!H8</f>
        <v>2500</v>
      </c>
    </row>
    <row r="5" spans="1:3" s="241" customFormat="1" ht="28.5" customHeight="1" x14ac:dyDescent="0.2">
      <c r="A5" s="243">
        <v>4</v>
      </c>
      <c r="B5" s="25" t="s">
        <v>2</v>
      </c>
      <c r="C5" s="244">
        <f>'Initial Allocation'!H9</f>
        <v>0</v>
      </c>
    </row>
    <row r="6" spans="1:3" s="241" customFormat="1" ht="20.100000000000001" customHeight="1" x14ac:dyDescent="0.2">
      <c r="A6" s="243">
        <v>5</v>
      </c>
      <c r="B6" s="25" t="s">
        <v>345</v>
      </c>
      <c r="C6" s="244">
        <f>'Initial Allocation'!H10</f>
        <v>0</v>
      </c>
    </row>
    <row r="7" spans="1:3" s="241" customFormat="1" ht="20.100000000000001" customHeight="1" x14ac:dyDescent="0.2">
      <c r="A7" s="243">
        <v>6</v>
      </c>
      <c r="B7" s="25" t="s">
        <v>288</v>
      </c>
      <c r="C7" s="244">
        <f>'Initial Allocation'!H11</f>
        <v>300</v>
      </c>
    </row>
    <row r="8" spans="1:3" s="241" customFormat="1" ht="20.100000000000001" customHeight="1" x14ac:dyDescent="0.2">
      <c r="A8" s="243">
        <v>7</v>
      </c>
      <c r="B8" s="25" t="s">
        <v>3</v>
      </c>
      <c r="C8" s="244">
        <f>'Initial Allocation'!H12</f>
        <v>5600</v>
      </c>
    </row>
    <row r="9" spans="1:3" s="241" customFormat="1" ht="20.100000000000001" customHeight="1" x14ac:dyDescent="0.2">
      <c r="A9" s="243">
        <v>8</v>
      </c>
      <c r="B9" s="25" t="s">
        <v>180</v>
      </c>
      <c r="C9" s="244">
        <f>'Initial Allocation'!H13</f>
        <v>80</v>
      </c>
    </row>
    <row r="10" spans="1:3" s="241" customFormat="1" ht="20.100000000000001" customHeight="1" x14ac:dyDescent="0.2">
      <c r="A10" s="243">
        <v>9</v>
      </c>
      <c r="B10" s="25" t="s">
        <v>230</v>
      </c>
      <c r="C10" s="244">
        <f>'Initial Allocation'!H14</f>
        <v>250</v>
      </c>
    </row>
    <row r="11" spans="1:3" s="241" customFormat="1" ht="20.100000000000001" customHeight="1" x14ac:dyDescent="0.2">
      <c r="A11" s="243">
        <v>10</v>
      </c>
      <c r="B11" s="25" t="s">
        <v>4</v>
      </c>
      <c r="C11" s="244">
        <f>'Initial Allocation'!H15</f>
        <v>900</v>
      </c>
    </row>
    <row r="12" spans="1:3" s="241" customFormat="1" ht="20.100000000000001" customHeight="1" x14ac:dyDescent="0.2">
      <c r="A12" s="243">
        <v>11</v>
      </c>
      <c r="B12" s="25" t="s">
        <v>135</v>
      </c>
      <c r="C12" s="244">
        <f>'Initial Allocation'!H16</f>
        <v>1440</v>
      </c>
    </row>
    <row r="13" spans="1:3" s="241" customFormat="1" ht="20.100000000000001" customHeight="1" x14ac:dyDescent="0.2">
      <c r="A13" s="243">
        <v>12</v>
      </c>
      <c r="B13" s="25" t="s">
        <v>5</v>
      </c>
      <c r="C13" s="244">
        <f>'Initial Allocation'!H17</f>
        <v>1300</v>
      </c>
    </row>
    <row r="14" spans="1:3" s="241" customFormat="1" ht="20.100000000000001" customHeight="1" x14ac:dyDescent="0.2">
      <c r="A14" s="243">
        <v>13</v>
      </c>
      <c r="B14" s="25" t="s">
        <v>6</v>
      </c>
      <c r="C14" s="244">
        <f>'Initial Allocation'!H18</f>
        <v>5000</v>
      </c>
    </row>
    <row r="15" spans="1:3" s="241" customFormat="1" ht="20.100000000000001" customHeight="1" x14ac:dyDescent="0.2">
      <c r="A15" s="243">
        <v>14</v>
      </c>
      <c r="B15" s="25" t="s">
        <v>291</v>
      </c>
      <c r="C15" s="244">
        <f>'Initial Allocation'!H19</f>
        <v>500</v>
      </c>
    </row>
    <row r="16" spans="1:3" s="241" customFormat="1" ht="20.100000000000001" customHeight="1" x14ac:dyDescent="0.2">
      <c r="A16" s="243">
        <v>15</v>
      </c>
      <c r="B16" s="25" t="s">
        <v>125</v>
      </c>
      <c r="C16" s="244">
        <f>'Initial Allocation'!H20</f>
        <v>800</v>
      </c>
    </row>
    <row r="17" spans="1:3" s="241" customFormat="1" ht="20.100000000000001" customHeight="1" x14ac:dyDescent="0.2">
      <c r="A17" s="243">
        <v>16</v>
      </c>
      <c r="B17" s="25" t="s">
        <v>290</v>
      </c>
      <c r="C17" s="244">
        <f>'Initial Allocation'!H21</f>
        <v>700</v>
      </c>
    </row>
    <row r="18" spans="1:3" s="241" customFormat="1" ht="20.100000000000001" customHeight="1" x14ac:dyDescent="0.2">
      <c r="A18" s="243">
        <v>17</v>
      </c>
      <c r="B18" s="25" t="s">
        <v>243</v>
      </c>
      <c r="C18" s="244">
        <f>'Initial Allocation'!H22</f>
        <v>210</v>
      </c>
    </row>
    <row r="19" spans="1:3" s="241" customFormat="1" ht="20.100000000000001" customHeight="1" x14ac:dyDescent="0.2">
      <c r="A19" s="243">
        <v>18</v>
      </c>
      <c r="B19" s="25" t="s">
        <v>7</v>
      </c>
      <c r="C19" s="244">
        <f>'Initial Allocation'!H23</f>
        <v>5000</v>
      </c>
    </row>
    <row r="20" spans="1:3" s="241" customFormat="1" ht="20.100000000000001" customHeight="1" x14ac:dyDescent="0.2">
      <c r="A20" s="243">
        <v>19</v>
      </c>
      <c r="B20" s="25" t="s">
        <v>8</v>
      </c>
      <c r="C20" s="244">
        <f>'Initial Allocation'!H24</f>
        <v>5000</v>
      </c>
    </row>
    <row r="21" spans="1:3" ht="20.100000000000001" customHeight="1" x14ac:dyDescent="0.2">
      <c r="A21" s="242">
        <v>20</v>
      </c>
      <c r="B21" s="239" t="s">
        <v>9</v>
      </c>
      <c r="C21" s="244">
        <f>'Initial Allocation'!H25</f>
        <v>8500</v>
      </c>
    </row>
    <row r="22" spans="1:3" ht="27" customHeight="1" x14ac:dyDescent="0.2">
      <c r="A22" s="242">
        <v>21</v>
      </c>
      <c r="B22" s="239" t="s">
        <v>144</v>
      </c>
      <c r="C22" s="244">
        <f>'Initial Allocation'!H26</f>
        <v>1080</v>
      </c>
    </row>
    <row r="23" spans="1:3" ht="20.100000000000001" customHeight="1" x14ac:dyDescent="0.2">
      <c r="A23" s="242">
        <v>22</v>
      </c>
      <c r="B23" s="239" t="s">
        <v>99</v>
      </c>
      <c r="C23" s="244">
        <f>'Initial Allocation'!H27</f>
        <v>1300</v>
      </c>
    </row>
    <row r="24" spans="1:3" x14ac:dyDescent="0.2">
      <c r="A24" s="242">
        <v>23</v>
      </c>
      <c r="B24" s="239" t="s">
        <v>10</v>
      </c>
      <c r="C24" s="244">
        <f>'Initial Allocation'!H28</f>
        <v>0</v>
      </c>
    </row>
    <row r="25" spans="1:3" x14ac:dyDescent="0.2">
      <c r="A25" s="242">
        <v>24</v>
      </c>
      <c r="B25" s="239" t="s">
        <v>11</v>
      </c>
      <c r="C25" s="244">
        <f>'Initial Allocation'!H29</f>
        <v>0</v>
      </c>
    </row>
    <row r="26" spans="1:3" x14ac:dyDescent="0.2">
      <c r="A26" s="242">
        <v>25</v>
      </c>
      <c r="B26" s="239" t="s">
        <v>136</v>
      </c>
      <c r="C26" s="244">
        <f>'Initial Allocation'!H30</f>
        <v>400</v>
      </c>
    </row>
    <row r="27" spans="1:3" x14ac:dyDescent="0.2">
      <c r="A27" s="242">
        <v>26</v>
      </c>
      <c r="B27" s="239" t="s">
        <v>118</v>
      </c>
      <c r="C27" s="244">
        <f>'Initial Allocation'!H31</f>
        <v>1400</v>
      </c>
    </row>
    <row r="28" spans="1:3" x14ac:dyDescent="0.2">
      <c r="A28" s="242">
        <v>27</v>
      </c>
      <c r="B28" s="239" t="s">
        <v>12</v>
      </c>
      <c r="C28" s="244">
        <f>'Initial Allocation'!H32</f>
        <v>0</v>
      </c>
    </row>
    <row r="29" spans="1:3" x14ac:dyDescent="0.2">
      <c r="A29" s="242">
        <v>28</v>
      </c>
      <c r="B29" s="239" t="s">
        <v>121</v>
      </c>
      <c r="C29" s="244">
        <f>'Initial Allocation'!H33</f>
        <v>4000</v>
      </c>
    </row>
    <row r="30" spans="1:3" ht="20.100000000000001" customHeight="1" x14ac:dyDescent="0.2">
      <c r="A30" s="242">
        <v>29</v>
      </c>
      <c r="B30" s="239" t="s">
        <v>284</v>
      </c>
      <c r="C30" s="244">
        <f>'Initial Allocation'!H34</f>
        <v>0</v>
      </c>
    </row>
    <row r="31" spans="1:3" ht="20.100000000000001" customHeight="1" x14ac:dyDescent="0.2">
      <c r="A31" s="242">
        <v>30</v>
      </c>
      <c r="B31" s="239" t="s">
        <v>13</v>
      </c>
      <c r="C31" s="244">
        <f>'Initial Allocation'!H35</f>
        <v>6500</v>
      </c>
    </row>
    <row r="32" spans="1:3" ht="20.100000000000001" customHeight="1" x14ac:dyDescent="0.2">
      <c r="A32" s="242">
        <v>31</v>
      </c>
      <c r="B32" s="239" t="s">
        <v>182</v>
      </c>
      <c r="C32" s="244">
        <f>'Initial Allocation'!H36</f>
        <v>0</v>
      </c>
    </row>
    <row r="33" spans="1:3" ht="20.100000000000001" customHeight="1" x14ac:dyDescent="0.2">
      <c r="A33" s="242">
        <v>32</v>
      </c>
      <c r="B33" s="239" t="s">
        <v>145</v>
      </c>
      <c r="C33" s="244">
        <f>'Initial Allocation'!H37</f>
        <v>600</v>
      </c>
    </row>
    <row r="34" spans="1:3" ht="20.100000000000001" customHeight="1" x14ac:dyDescent="0.2">
      <c r="A34" s="242">
        <v>33</v>
      </c>
      <c r="B34" s="239" t="s">
        <v>323</v>
      </c>
      <c r="C34" s="244">
        <f>'Initial Allocation'!H38</f>
        <v>0</v>
      </c>
    </row>
    <row r="35" spans="1:3" ht="20.100000000000001" customHeight="1" x14ac:dyDescent="0.2">
      <c r="A35" s="242">
        <v>34</v>
      </c>
      <c r="B35" s="239" t="s">
        <v>232</v>
      </c>
      <c r="C35" s="244">
        <f>'Initial Allocation'!H39</f>
        <v>500</v>
      </c>
    </row>
    <row r="36" spans="1:3" ht="20.100000000000001" customHeight="1" x14ac:dyDescent="0.2">
      <c r="A36" s="242">
        <v>35</v>
      </c>
      <c r="B36" s="239" t="s">
        <v>134</v>
      </c>
      <c r="C36" s="244">
        <f>'Initial Allocation'!H40</f>
        <v>700</v>
      </c>
    </row>
    <row r="37" spans="1:3" ht="20.100000000000001" customHeight="1" x14ac:dyDescent="0.2">
      <c r="A37" s="242">
        <v>36</v>
      </c>
      <c r="B37" s="239" t="s">
        <v>14</v>
      </c>
      <c r="C37" s="244">
        <f>'Initial Allocation'!H41</f>
        <v>4050</v>
      </c>
    </row>
    <row r="38" spans="1:3" ht="20.100000000000001" customHeight="1" x14ac:dyDescent="0.2">
      <c r="A38" s="242">
        <v>37</v>
      </c>
      <c r="B38" s="239" t="s">
        <v>15</v>
      </c>
      <c r="C38" s="244">
        <f>'Initial Allocation'!H42</f>
        <v>13000</v>
      </c>
    </row>
    <row r="39" spans="1:3" ht="20.100000000000001" customHeight="1" x14ac:dyDescent="0.2">
      <c r="A39" s="242">
        <v>38</v>
      </c>
      <c r="B39" s="239" t="s">
        <v>246</v>
      </c>
      <c r="C39" s="244">
        <f>'Initial Allocation'!H43</f>
        <v>0</v>
      </c>
    </row>
    <row r="40" spans="1:3" ht="20.100000000000001" customHeight="1" x14ac:dyDescent="0.2">
      <c r="A40" s="242">
        <v>39</v>
      </c>
      <c r="B40" s="239" t="s">
        <v>16</v>
      </c>
      <c r="C40" s="244">
        <f>'Initial Allocation'!H44</f>
        <v>9000</v>
      </c>
    </row>
    <row r="41" spans="1:3" ht="20.100000000000001" customHeight="1" x14ac:dyDescent="0.2">
      <c r="A41" s="242">
        <v>40</v>
      </c>
      <c r="B41" s="239" t="s">
        <v>126</v>
      </c>
      <c r="C41" s="244">
        <f>'Initial Allocation'!H45</f>
        <v>800</v>
      </c>
    </row>
    <row r="42" spans="1:3" ht="20.100000000000001" customHeight="1" x14ac:dyDescent="0.2">
      <c r="A42" s="242">
        <v>41</v>
      </c>
      <c r="B42" s="239" t="s">
        <v>193</v>
      </c>
      <c r="C42" s="244">
        <f>'Initial Allocation'!H46</f>
        <v>0</v>
      </c>
    </row>
    <row r="43" spans="1:3" ht="20.100000000000001" customHeight="1" x14ac:dyDescent="0.2">
      <c r="A43" s="242">
        <v>42</v>
      </c>
      <c r="B43" s="239" t="s">
        <v>137</v>
      </c>
      <c r="C43" s="244">
        <f>'Initial Allocation'!H47</f>
        <v>0</v>
      </c>
    </row>
    <row r="44" spans="1:3" ht="20.100000000000001" customHeight="1" x14ac:dyDescent="0.2">
      <c r="A44" s="242">
        <v>43</v>
      </c>
      <c r="B44" s="239" t="s">
        <v>17</v>
      </c>
      <c r="C44" s="244">
        <f>'Initial Allocation'!H48</f>
        <v>1150</v>
      </c>
    </row>
    <row r="45" spans="1:3" ht="20.100000000000001" customHeight="1" x14ac:dyDescent="0.2">
      <c r="A45" s="242">
        <v>44</v>
      </c>
      <c r="B45" s="239" t="s">
        <v>18</v>
      </c>
      <c r="C45" s="244">
        <f>'Initial Allocation'!H49</f>
        <v>0</v>
      </c>
    </row>
    <row r="46" spans="1:3" ht="20.100000000000001" customHeight="1" x14ac:dyDescent="0.2">
      <c r="A46" s="242">
        <v>45</v>
      </c>
      <c r="B46" s="239" t="s">
        <v>302</v>
      </c>
      <c r="C46" s="244">
        <f>'Initial Allocation'!H50</f>
        <v>0</v>
      </c>
    </row>
    <row r="47" spans="1:3" ht="20.100000000000001" customHeight="1" x14ac:dyDescent="0.2">
      <c r="A47" s="242">
        <v>46</v>
      </c>
      <c r="B47" s="239" t="s">
        <v>115</v>
      </c>
      <c r="C47" s="244">
        <f>'Initial Allocation'!H51</f>
        <v>6500</v>
      </c>
    </row>
    <row r="48" spans="1:3" ht="30" customHeight="1" x14ac:dyDescent="0.2">
      <c r="A48" s="242">
        <v>47</v>
      </c>
      <c r="B48" s="239" t="s">
        <v>155</v>
      </c>
      <c r="C48" s="244">
        <f>'Initial Allocation'!H52</f>
        <v>200</v>
      </c>
    </row>
    <row r="49" spans="1:3" ht="20.100000000000001" customHeight="1" x14ac:dyDescent="0.2">
      <c r="A49" s="242">
        <v>48</v>
      </c>
      <c r="B49" s="239" t="s">
        <v>156</v>
      </c>
      <c r="C49" s="244">
        <f>'Initial Allocation'!H53</f>
        <v>1000</v>
      </c>
    </row>
    <row r="50" spans="1:3" ht="20.100000000000001" customHeight="1" x14ac:dyDescent="0.2">
      <c r="A50" s="242">
        <v>49</v>
      </c>
      <c r="B50" s="239" t="s">
        <v>231</v>
      </c>
      <c r="C50" s="244">
        <f>'Initial Allocation'!H54</f>
        <v>0</v>
      </c>
    </row>
    <row r="51" spans="1:3" ht="20.100000000000001" customHeight="1" x14ac:dyDescent="0.2">
      <c r="A51" s="242">
        <v>50</v>
      </c>
      <c r="B51" s="239" t="s">
        <v>278</v>
      </c>
      <c r="C51" s="244">
        <f>'Initial Allocation'!H55</f>
        <v>100</v>
      </c>
    </row>
    <row r="52" spans="1:3" ht="20.100000000000001" customHeight="1" x14ac:dyDescent="0.2">
      <c r="A52" s="242">
        <v>51</v>
      </c>
      <c r="B52" s="239" t="s">
        <v>239</v>
      </c>
      <c r="C52" s="244">
        <f>'Initial Allocation'!H56</f>
        <v>300</v>
      </c>
    </row>
    <row r="53" spans="1:3" ht="20.100000000000001" customHeight="1" x14ac:dyDescent="0.2">
      <c r="A53" s="242">
        <v>52</v>
      </c>
      <c r="B53" s="239" t="s">
        <v>324</v>
      </c>
      <c r="C53" s="244">
        <f>'Initial Allocation'!H57</f>
        <v>400</v>
      </c>
    </row>
    <row r="54" spans="1:3" ht="20.100000000000001" customHeight="1" x14ac:dyDescent="0.2">
      <c r="A54" s="242">
        <v>53</v>
      </c>
      <c r="B54" s="239" t="s">
        <v>240</v>
      </c>
      <c r="C54" s="244">
        <f>'Initial Allocation'!H58</f>
        <v>500</v>
      </c>
    </row>
    <row r="55" spans="1:3" ht="20.100000000000001" customHeight="1" x14ac:dyDescent="0.2">
      <c r="A55" s="242">
        <v>54</v>
      </c>
      <c r="B55" s="239" t="s">
        <v>19</v>
      </c>
      <c r="C55" s="244">
        <f>'Initial Allocation'!H59</f>
        <v>6000</v>
      </c>
    </row>
    <row r="56" spans="1:3" ht="20.100000000000001" customHeight="1" x14ac:dyDescent="0.2">
      <c r="A56" s="242">
        <v>55</v>
      </c>
      <c r="B56" s="239" t="s">
        <v>312</v>
      </c>
      <c r="C56" s="244">
        <f>'Initial Allocation'!H60</f>
        <v>250</v>
      </c>
    </row>
    <row r="57" spans="1:3" ht="20.100000000000001" customHeight="1" x14ac:dyDescent="0.2">
      <c r="A57" s="242">
        <v>56</v>
      </c>
      <c r="B57" s="239" t="s">
        <v>20</v>
      </c>
      <c r="C57" s="245">
        <f>'Initial Allocation'!H61</f>
        <v>260</v>
      </c>
    </row>
    <row r="58" spans="1:3" ht="20.100000000000001" customHeight="1" x14ac:dyDescent="0.2">
      <c r="A58" s="242">
        <v>57</v>
      </c>
      <c r="B58" s="239" t="s">
        <v>21</v>
      </c>
      <c r="C58" s="244">
        <f>'Initial Allocation'!H62</f>
        <v>800</v>
      </c>
    </row>
    <row r="59" spans="1:3" ht="20.100000000000001" customHeight="1" x14ac:dyDescent="0.2">
      <c r="A59" s="242">
        <v>58</v>
      </c>
      <c r="B59" s="239" t="s">
        <v>138</v>
      </c>
      <c r="C59" s="244">
        <f>'Initial Allocation'!H63</f>
        <v>0</v>
      </c>
    </row>
    <row r="60" spans="1:3" ht="20.100000000000001" customHeight="1" x14ac:dyDescent="0.2">
      <c r="A60" s="242">
        <v>59</v>
      </c>
      <c r="B60" s="239" t="s">
        <v>22</v>
      </c>
      <c r="C60" s="244">
        <f>'Initial Allocation'!H64</f>
        <v>1000</v>
      </c>
    </row>
    <row r="61" spans="1:3" ht="31.5" customHeight="1" x14ac:dyDescent="0.2">
      <c r="A61" s="242">
        <v>60</v>
      </c>
      <c r="B61" s="239" t="s">
        <v>253</v>
      </c>
      <c r="C61" s="244">
        <f>'Initial Allocation'!H65</f>
        <v>200</v>
      </c>
    </row>
    <row r="62" spans="1:3" ht="20.100000000000001" customHeight="1" x14ac:dyDescent="0.2">
      <c r="A62" s="242">
        <v>61</v>
      </c>
      <c r="B62" s="239" t="s">
        <v>187</v>
      </c>
      <c r="C62" s="244">
        <f>'Initial Allocation'!H66</f>
        <v>0</v>
      </c>
    </row>
    <row r="63" spans="1:3" ht="20.100000000000001" customHeight="1" x14ac:dyDescent="0.2">
      <c r="A63" s="242">
        <v>62</v>
      </c>
      <c r="B63" s="239" t="s">
        <v>179</v>
      </c>
      <c r="C63" s="244">
        <f>'Initial Allocation'!H67</f>
        <v>250</v>
      </c>
    </row>
    <row r="64" spans="1:3" ht="30.75" customHeight="1" x14ac:dyDescent="0.2">
      <c r="A64" s="242">
        <v>63</v>
      </c>
      <c r="B64" s="239" t="s">
        <v>157</v>
      </c>
      <c r="C64" s="244">
        <f>'Initial Allocation'!H68</f>
        <v>6500</v>
      </c>
    </row>
    <row r="65" spans="1:3" ht="20.100000000000001" customHeight="1" x14ac:dyDescent="0.2">
      <c r="A65" s="242">
        <v>64</v>
      </c>
      <c r="B65" s="239" t="s">
        <v>139</v>
      </c>
      <c r="C65" s="244">
        <f>'Initial Allocation'!H69</f>
        <v>0</v>
      </c>
    </row>
    <row r="66" spans="1:3" ht="20.100000000000001" customHeight="1" x14ac:dyDescent="0.2">
      <c r="A66" s="242">
        <v>65</v>
      </c>
      <c r="B66" s="239" t="s">
        <v>23</v>
      </c>
      <c r="C66" s="244">
        <f>'Initial Allocation'!H70</f>
        <v>12500</v>
      </c>
    </row>
    <row r="67" spans="1:3" ht="20.100000000000001" customHeight="1" x14ac:dyDescent="0.2">
      <c r="A67" s="242">
        <v>66</v>
      </c>
      <c r="B67" s="239" t="s">
        <v>24</v>
      </c>
      <c r="C67" s="244">
        <f>'Initial Allocation'!H71</f>
        <v>0</v>
      </c>
    </row>
    <row r="68" spans="1:3" ht="20.100000000000001" customHeight="1" x14ac:dyDescent="0.2">
      <c r="A68" s="242">
        <v>67</v>
      </c>
      <c r="B68" s="239" t="s">
        <v>320</v>
      </c>
      <c r="C68" s="244">
        <f>'Initial Allocation'!H72</f>
        <v>250</v>
      </c>
    </row>
    <row r="69" spans="1:3" ht="20.100000000000001" customHeight="1" x14ac:dyDescent="0.2">
      <c r="A69" s="242">
        <v>68</v>
      </c>
      <c r="B69" s="239" t="s">
        <v>212</v>
      </c>
      <c r="C69" s="244">
        <f>'Initial Allocation'!H73</f>
        <v>130</v>
      </c>
    </row>
    <row r="70" spans="1:3" ht="20.100000000000001" customHeight="1" x14ac:dyDescent="0.2">
      <c r="A70" s="242">
        <v>69</v>
      </c>
      <c r="B70" s="239" t="s">
        <v>25</v>
      </c>
      <c r="C70" s="244">
        <f>'Initial Allocation'!H74</f>
        <v>0</v>
      </c>
    </row>
    <row r="71" spans="1:3" ht="20.100000000000001" customHeight="1" x14ac:dyDescent="0.2">
      <c r="A71" s="242">
        <v>70</v>
      </c>
      <c r="B71" s="239" t="s">
        <v>26</v>
      </c>
      <c r="C71" s="244">
        <f>'Initial Allocation'!H75</f>
        <v>0</v>
      </c>
    </row>
    <row r="72" spans="1:3" ht="20.100000000000001" customHeight="1" x14ac:dyDescent="0.2">
      <c r="A72" s="242">
        <v>71</v>
      </c>
      <c r="B72" s="239" t="s">
        <v>27</v>
      </c>
      <c r="C72" s="244">
        <f>'Initial Allocation'!H76</f>
        <v>1500</v>
      </c>
    </row>
    <row r="73" spans="1:3" ht="20.100000000000001" customHeight="1" x14ac:dyDescent="0.2">
      <c r="A73" s="242">
        <v>72</v>
      </c>
      <c r="B73" s="239" t="s">
        <v>28</v>
      </c>
      <c r="C73" s="244">
        <f>'Initial Allocation'!H77</f>
        <v>0</v>
      </c>
    </row>
    <row r="74" spans="1:3" ht="20.100000000000001" customHeight="1" x14ac:dyDescent="0.2">
      <c r="A74" s="242">
        <v>73</v>
      </c>
      <c r="B74" s="239" t="s">
        <v>29</v>
      </c>
      <c r="C74" s="244">
        <f>'Initial Allocation'!H78</f>
        <v>0</v>
      </c>
    </row>
    <row r="75" spans="1:3" ht="20.100000000000001" customHeight="1" x14ac:dyDescent="0.2">
      <c r="A75" s="242">
        <v>74</v>
      </c>
      <c r="B75" s="239" t="s">
        <v>117</v>
      </c>
      <c r="C75" s="244">
        <f>'Initial Allocation'!H79</f>
        <v>0</v>
      </c>
    </row>
    <row r="76" spans="1:3" ht="20.100000000000001" customHeight="1" x14ac:dyDescent="0.2">
      <c r="A76" s="242">
        <v>75</v>
      </c>
      <c r="B76" s="239" t="s">
        <v>221</v>
      </c>
      <c r="C76" s="244">
        <f>'Initial Allocation'!H80</f>
        <v>0</v>
      </c>
    </row>
    <row r="77" spans="1:3" ht="20.100000000000001" customHeight="1" x14ac:dyDescent="0.2">
      <c r="A77" s="242">
        <v>76</v>
      </c>
      <c r="B77" s="239" t="s">
        <v>293</v>
      </c>
      <c r="C77" s="244">
        <f>'Initial Allocation'!H81</f>
        <v>400</v>
      </c>
    </row>
    <row r="78" spans="1:3" ht="20.100000000000001" customHeight="1" x14ac:dyDescent="0.2">
      <c r="A78" s="242">
        <v>77</v>
      </c>
      <c r="B78" s="239" t="s">
        <v>105</v>
      </c>
      <c r="C78" s="244">
        <f>'Initial Allocation'!H82</f>
        <v>3500</v>
      </c>
    </row>
    <row r="79" spans="1:3" ht="20.100000000000001" customHeight="1" x14ac:dyDescent="0.2">
      <c r="A79" s="242">
        <v>78</v>
      </c>
      <c r="B79" s="239" t="s">
        <v>189</v>
      </c>
      <c r="C79" s="244">
        <f>'Initial Allocation'!H83</f>
        <v>200</v>
      </c>
    </row>
    <row r="80" spans="1:3" ht="30.75" customHeight="1" x14ac:dyDescent="0.2">
      <c r="A80" s="242">
        <v>79</v>
      </c>
      <c r="B80" s="239" t="s">
        <v>30</v>
      </c>
      <c r="C80" s="244">
        <f>'Initial Allocation'!H84</f>
        <v>3000</v>
      </c>
    </row>
    <row r="81" spans="1:3" ht="20.100000000000001" customHeight="1" x14ac:dyDescent="0.2">
      <c r="A81" s="242">
        <v>80</v>
      </c>
      <c r="B81" s="239" t="s">
        <v>31</v>
      </c>
      <c r="C81" s="244">
        <f>'Initial Allocation'!H85</f>
        <v>2000</v>
      </c>
    </row>
    <row r="82" spans="1:3" ht="20.100000000000001" customHeight="1" x14ac:dyDescent="0.2">
      <c r="A82" s="242">
        <v>81</v>
      </c>
      <c r="B82" s="239" t="s">
        <v>329</v>
      </c>
      <c r="C82" s="244">
        <f>'Initial Allocation'!H86</f>
        <v>250</v>
      </c>
    </row>
    <row r="83" spans="1:3" ht="20.100000000000001" customHeight="1" x14ac:dyDescent="0.2">
      <c r="A83" s="242">
        <v>82</v>
      </c>
      <c r="B83" s="239" t="s">
        <v>32</v>
      </c>
      <c r="C83" s="244">
        <f>'Initial Allocation'!H87</f>
        <v>80</v>
      </c>
    </row>
    <row r="84" spans="1:3" ht="29.25" customHeight="1" x14ac:dyDescent="0.2">
      <c r="A84" s="242">
        <v>83</v>
      </c>
      <c r="B84" s="239" t="s">
        <v>184</v>
      </c>
      <c r="C84" s="244">
        <f>'Initial Allocation'!H88</f>
        <v>2800</v>
      </c>
    </row>
    <row r="85" spans="1:3" ht="20.100000000000001" customHeight="1" x14ac:dyDescent="0.2">
      <c r="A85" s="242">
        <v>84</v>
      </c>
      <c r="B85" s="239" t="s">
        <v>225</v>
      </c>
      <c r="C85" s="244">
        <f>'Initial Allocation'!H89</f>
        <v>280</v>
      </c>
    </row>
    <row r="86" spans="1:3" ht="20.100000000000001" customHeight="1" x14ac:dyDescent="0.2">
      <c r="A86" s="242">
        <v>85</v>
      </c>
      <c r="B86" s="239" t="s">
        <v>33</v>
      </c>
      <c r="C86" s="244">
        <f>'Initial Allocation'!H90</f>
        <v>1200</v>
      </c>
    </row>
    <row r="87" spans="1:3" ht="28.5" customHeight="1" x14ac:dyDescent="0.2">
      <c r="A87" s="242">
        <v>86</v>
      </c>
      <c r="B87" s="239" t="s">
        <v>149</v>
      </c>
      <c r="C87" s="244">
        <f>'Initial Allocation'!H91</f>
        <v>700</v>
      </c>
    </row>
    <row r="88" spans="1:3" ht="20.100000000000001" customHeight="1" x14ac:dyDescent="0.2">
      <c r="A88" s="242">
        <v>87</v>
      </c>
      <c r="B88" s="239" t="s">
        <v>34</v>
      </c>
      <c r="C88" s="244">
        <f>'Initial Allocation'!H92</f>
        <v>8500</v>
      </c>
    </row>
    <row r="89" spans="1:3" ht="20.100000000000001" customHeight="1" x14ac:dyDescent="0.2">
      <c r="A89" s="242">
        <v>88</v>
      </c>
      <c r="B89" s="239" t="s">
        <v>234</v>
      </c>
      <c r="C89" s="244">
        <f>'Initial Allocation'!H93</f>
        <v>0</v>
      </c>
    </row>
    <row r="90" spans="1:3" ht="20.100000000000001" customHeight="1" x14ac:dyDescent="0.2">
      <c r="A90" s="242">
        <v>89</v>
      </c>
      <c r="B90" s="239" t="s">
        <v>35</v>
      </c>
      <c r="C90" s="244">
        <f>'Initial Allocation'!H94</f>
        <v>240</v>
      </c>
    </row>
    <row r="91" spans="1:3" ht="20.100000000000001" customHeight="1" x14ac:dyDescent="0.2">
      <c r="A91" s="242">
        <v>90</v>
      </c>
      <c r="B91" s="239" t="s">
        <v>200</v>
      </c>
      <c r="C91" s="244">
        <f>'Initial Allocation'!H95</f>
        <v>0</v>
      </c>
    </row>
    <row r="92" spans="1:3" ht="20.100000000000001" customHeight="1" x14ac:dyDescent="0.2">
      <c r="A92" s="242">
        <v>91</v>
      </c>
      <c r="B92" s="239" t="s">
        <v>165</v>
      </c>
      <c r="C92" s="244">
        <f>'Initial Allocation'!H96</f>
        <v>1750</v>
      </c>
    </row>
    <row r="93" spans="1:3" ht="20.100000000000001" customHeight="1" x14ac:dyDescent="0.2">
      <c r="A93" s="242">
        <v>2</v>
      </c>
      <c r="B93" s="239" t="s">
        <v>36</v>
      </c>
      <c r="C93" s="244">
        <f>'Initial Allocation'!H97</f>
        <v>6000</v>
      </c>
    </row>
    <row r="94" spans="1:3" ht="20.100000000000001" customHeight="1" x14ac:dyDescent="0.2">
      <c r="A94" s="242">
        <v>93</v>
      </c>
      <c r="B94" s="239" t="s">
        <v>213</v>
      </c>
      <c r="C94" s="244">
        <f>'Initial Allocation'!H98</f>
        <v>0</v>
      </c>
    </row>
    <row r="95" spans="1:3" ht="20.100000000000001" customHeight="1" x14ac:dyDescent="0.2">
      <c r="A95" s="242">
        <v>94</v>
      </c>
      <c r="B95" s="239" t="s">
        <v>190</v>
      </c>
      <c r="C95" s="244">
        <f>'Initial Allocation'!H99</f>
        <v>500</v>
      </c>
    </row>
    <row r="96" spans="1:3" ht="20.100000000000001" customHeight="1" x14ac:dyDescent="0.2">
      <c r="A96" s="242">
        <v>95</v>
      </c>
      <c r="B96" s="239" t="s">
        <v>344</v>
      </c>
      <c r="C96" s="244">
        <f>'Initial Allocation'!H100</f>
        <v>260</v>
      </c>
    </row>
    <row r="97" spans="1:3" ht="20.100000000000001" customHeight="1" x14ac:dyDescent="0.2">
      <c r="A97" s="242">
        <v>96</v>
      </c>
      <c r="B97" s="239" t="s">
        <v>331</v>
      </c>
      <c r="C97" s="244">
        <f>'Initial Allocation'!H101</f>
        <v>260</v>
      </c>
    </row>
    <row r="98" spans="1:3" ht="20.100000000000001" customHeight="1" x14ac:dyDescent="0.2">
      <c r="A98" s="242">
        <v>97</v>
      </c>
      <c r="B98" s="239" t="s">
        <v>37</v>
      </c>
      <c r="C98" s="244">
        <f>'Initial Allocation'!H102</f>
        <v>15000</v>
      </c>
    </row>
    <row r="99" spans="1:3" ht="20.100000000000001" customHeight="1" x14ac:dyDescent="0.2">
      <c r="A99" s="242">
        <v>98</v>
      </c>
      <c r="B99" s="239" t="s">
        <v>228</v>
      </c>
      <c r="C99" s="244">
        <f>'Initial Allocation'!H103</f>
        <v>500</v>
      </c>
    </row>
    <row r="100" spans="1:3" ht="20.100000000000001" customHeight="1" x14ac:dyDescent="0.2">
      <c r="A100" s="242">
        <v>99</v>
      </c>
      <c r="B100" s="239" t="s">
        <v>38</v>
      </c>
      <c r="C100" s="244">
        <f>'Initial Allocation'!H104</f>
        <v>0</v>
      </c>
    </row>
    <row r="101" spans="1:3" ht="20.100000000000001" customHeight="1" x14ac:dyDescent="0.2">
      <c r="A101" s="242">
        <v>100</v>
      </c>
      <c r="B101" s="239" t="s">
        <v>198</v>
      </c>
      <c r="C101" s="244">
        <f>'Initial Allocation'!H105</f>
        <v>400</v>
      </c>
    </row>
    <row r="102" spans="1:3" ht="20.100000000000001" customHeight="1" x14ac:dyDescent="0.2">
      <c r="A102" s="242">
        <v>101</v>
      </c>
      <c r="B102" s="239" t="s">
        <v>251</v>
      </c>
      <c r="C102" s="244">
        <f>'Initial Allocation'!H106</f>
        <v>0</v>
      </c>
    </row>
    <row r="103" spans="1:3" ht="20.100000000000001" customHeight="1" x14ac:dyDescent="0.2">
      <c r="A103" s="242">
        <v>102</v>
      </c>
      <c r="B103" s="239" t="s">
        <v>39</v>
      </c>
      <c r="C103" s="244">
        <f>'Initial Allocation'!H107</f>
        <v>3000</v>
      </c>
    </row>
    <row r="104" spans="1:3" ht="20.100000000000001" customHeight="1" x14ac:dyDescent="0.2">
      <c r="A104" s="242">
        <v>103</v>
      </c>
      <c r="B104" s="239" t="s">
        <v>40</v>
      </c>
      <c r="C104" s="244">
        <f>'Initial Allocation'!H108</f>
        <v>15000</v>
      </c>
    </row>
    <row r="105" spans="1:3" ht="20.100000000000001" customHeight="1" x14ac:dyDescent="0.2">
      <c r="A105" s="242">
        <v>104</v>
      </c>
      <c r="B105" s="239" t="s">
        <v>164</v>
      </c>
      <c r="C105" s="244">
        <f>'Initial Allocation'!H109</f>
        <v>720</v>
      </c>
    </row>
    <row r="106" spans="1:3" ht="20.100000000000001" customHeight="1" x14ac:dyDescent="0.2">
      <c r="A106" s="242">
        <v>105</v>
      </c>
      <c r="B106" s="239" t="s">
        <v>41</v>
      </c>
      <c r="C106" s="244">
        <f>'Initial Allocation'!H110</f>
        <v>7000</v>
      </c>
    </row>
    <row r="107" spans="1:3" ht="20.100000000000001" customHeight="1" x14ac:dyDescent="0.2">
      <c r="A107" s="242">
        <v>106</v>
      </c>
      <c r="B107" s="239" t="s">
        <v>217</v>
      </c>
      <c r="C107" s="244">
        <f>'Initial Allocation'!H111</f>
        <v>200</v>
      </c>
    </row>
    <row r="108" spans="1:3" ht="20.100000000000001" customHeight="1" x14ac:dyDescent="0.2">
      <c r="A108" s="242">
        <v>107</v>
      </c>
      <c r="B108" s="239" t="s">
        <v>186</v>
      </c>
      <c r="C108" s="244">
        <f>'Initial Allocation'!H112</f>
        <v>0</v>
      </c>
    </row>
    <row r="109" spans="1:3" ht="20.100000000000001" customHeight="1" x14ac:dyDescent="0.2">
      <c r="A109" s="242">
        <v>108</v>
      </c>
      <c r="B109" s="239" t="s">
        <v>42</v>
      </c>
      <c r="C109" s="244">
        <f>'Initial Allocation'!H113</f>
        <v>1000</v>
      </c>
    </row>
    <row r="110" spans="1:3" ht="20.100000000000001" customHeight="1" x14ac:dyDescent="0.2">
      <c r="A110" s="242">
        <v>109</v>
      </c>
      <c r="B110" s="239" t="s">
        <v>43</v>
      </c>
      <c r="C110" s="244">
        <f>'Initial Allocation'!H114</f>
        <v>5000</v>
      </c>
    </row>
    <row r="111" spans="1:3" ht="30" customHeight="1" x14ac:dyDescent="0.2">
      <c r="A111" s="242">
        <v>110</v>
      </c>
      <c r="B111" s="239" t="s">
        <v>162</v>
      </c>
      <c r="C111" s="244">
        <f>'Initial Allocation'!H115</f>
        <v>300</v>
      </c>
    </row>
    <row r="112" spans="1:3" ht="20.100000000000001" customHeight="1" x14ac:dyDescent="0.2">
      <c r="A112" s="242">
        <v>111</v>
      </c>
      <c r="B112" s="239" t="s">
        <v>196</v>
      </c>
      <c r="C112" s="244">
        <f>'Initial Allocation'!H116</f>
        <v>500</v>
      </c>
    </row>
    <row r="113" spans="1:3" ht="20.100000000000001" customHeight="1" x14ac:dyDescent="0.2">
      <c r="A113" s="242">
        <v>112</v>
      </c>
      <c r="B113" s="239" t="s">
        <v>44</v>
      </c>
      <c r="C113" s="244">
        <f>'Initial Allocation'!H117</f>
        <v>1200</v>
      </c>
    </row>
    <row r="114" spans="1:3" ht="20.100000000000001" customHeight="1" x14ac:dyDescent="0.2">
      <c r="A114" s="242">
        <v>113</v>
      </c>
      <c r="B114" s="239" t="s">
        <v>158</v>
      </c>
      <c r="C114" s="244">
        <f>'Initial Allocation'!H118</f>
        <v>250</v>
      </c>
    </row>
    <row r="115" spans="1:3" ht="20.100000000000001" customHeight="1" x14ac:dyDescent="0.2">
      <c r="A115" s="242">
        <v>114</v>
      </c>
      <c r="B115" s="239" t="s">
        <v>319</v>
      </c>
      <c r="C115" s="244">
        <f>'Initial Allocation'!H119</f>
        <v>250</v>
      </c>
    </row>
    <row r="116" spans="1:3" ht="20.100000000000001" customHeight="1" x14ac:dyDescent="0.2">
      <c r="A116" s="242">
        <v>115</v>
      </c>
      <c r="B116" s="239" t="s">
        <v>257</v>
      </c>
      <c r="C116" s="244">
        <f>'Initial Allocation'!H120</f>
        <v>0</v>
      </c>
    </row>
    <row r="117" spans="1:3" ht="20.100000000000001" customHeight="1" x14ac:dyDescent="0.2">
      <c r="A117" s="242">
        <v>116</v>
      </c>
      <c r="B117" s="239" t="s">
        <v>214</v>
      </c>
      <c r="C117" s="244">
        <f>'Initial Allocation'!H121</f>
        <v>120</v>
      </c>
    </row>
    <row r="118" spans="1:3" ht="20.100000000000001" customHeight="1" x14ac:dyDescent="0.2">
      <c r="A118" s="242">
        <v>117</v>
      </c>
      <c r="B118" s="239" t="s">
        <v>45</v>
      </c>
      <c r="C118" s="244">
        <f>'Initial Allocation'!H122</f>
        <v>800</v>
      </c>
    </row>
    <row r="119" spans="1:3" ht="20.100000000000001" customHeight="1" x14ac:dyDescent="0.2">
      <c r="A119" s="242">
        <v>118</v>
      </c>
      <c r="B119" s="239" t="s">
        <v>245</v>
      </c>
      <c r="C119" s="244">
        <f>'Initial Allocation'!H123</f>
        <v>0</v>
      </c>
    </row>
    <row r="120" spans="1:3" ht="20.100000000000001" customHeight="1" x14ac:dyDescent="0.2">
      <c r="A120" s="242">
        <v>119</v>
      </c>
      <c r="B120" s="239" t="s">
        <v>250</v>
      </c>
      <c r="C120" s="244">
        <f>'Initial Allocation'!H124</f>
        <v>1025</v>
      </c>
    </row>
    <row r="121" spans="1:3" ht="20.100000000000001" customHeight="1" x14ac:dyDescent="0.2">
      <c r="A121" s="242">
        <v>120</v>
      </c>
      <c r="B121" s="239" t="s">
        <v>46</v>
      </c>
      <c r="C121" s="244">
        <f>'Initial Allocation'!H125</f>
        <v>8250</v>
      </c>
    </row>
    <row r="122" spans="1:3" ht="20.100000000000001" customHeight="1" x14ac:dyDescent="0.2">
      <c r="A122" s="242">
        <v>121</v>
      </c>
      <c r="B122" s="239" t="s">
        <v>175</v>
      </c>
      <c r="C122" s="244">
        <f>'Initial Allocation'!H126</f>
        <v>200</v>
      </c>
    </row>
    <row r="123" spans="1:3" ht="20.100000000000001" customHeight="1" x14ac:dyDescent="0.2">
      <c r="A123" s="242">
        <v>122</v>
      </c>
      <c r="B123" s="239" t="s">
        <v>47</v>
      </c>
      <c r="C123" s="244">
        <f>'Initial Allocation'!H127</f>
        <v>3000</v>
      </c>
    </row>
    <row r="124" spans="1:3" ht="20.100000000000001" customHeight="1" x14ac:dyDescent="0.2">
      <c r="A124" s="242">
        <v>123</v>
      </c>
      <c r="B124" s="239" t="s">
        <v>106</v>
      </c>
      <c r="C124" s="244">
        <f>'Initial Allocation'!H128</f>
        <v>1750</v>
      </c>
    </row>
    <row r="125" spans="1:3" ht="20.100000000000001" customHeight="1" x14ac:dyDescent="0.2">
      <c r="A125" s="242">
        <v>124</v>
      </c>
      <c r="B125" s="239" t="s">
        <v>310</v>
      </c>
      <c r="C125" s="244">
        <f>'Initial Allocation'!H129</f>
        <v>150</v>
      </c>
    </row>
    <row r="126" spans="1:3" ht="20.100000000000001" customHeight="1" x14ac:dyDescent="0.2">
      <c r="A126" s="242">
        <v>125</v>
      </c>
      <c r="B126" s="239" t="s">
        <v>141</v>
      </c>
      <c r="C126" s="244">
        <f>'Initial Allocation'!H130</f>
        <v>350</v>
      </c>
    </row>
    <row r="127" spans="1:3" ht="20.100000000000001" customHeight="1" x14ac:dyDescent="0.2">
      <c r="A127" s="242">
        <v>126</v>
      </c>
      <c r="B127" s="239" t="s">
        <v>48</v>
      </c>
      <c r="C127" s="244">
        <f>'Initial Allocation'!H131</f>
        <v>5000</v>
      </c>
    </row>
    <row r="128" spans="1:3" ht="20.100000000000001" customHeight="1" x14ac:dyDescent="0.2">
      <c r="A128" s="242">
        <v>127</v>
      </c>
      <c r="B128" s="239" t="s">
        <v>49</v>
      </c>
      <c r="C128" s="244">
        <f>'Initial Allocation'!H132</f>
        <v>1800</v>
      </c>
    </row>
    <row r="129" spans="1:3" ht="20.100000000000001" customHeight="1" x14ac:dyDescent="0.2">
      <c r="A129" s="242">
        <v>128</v>
      </c>
      <c r="B129" s="239" t="s">
        <v>255</v>
      </c>
      <c r="C129" s="244">
        <f>'Initial Allocation'!H133</f>
        <v>0</v>
      </c>
    </row>
    <row r="130" spans="1:3" ht="20.100000000000001" customHeight="1" x14ac:dyDescent="0.2">
      <c r="A130" s="242">
        <v>129</v>
      </c>
      <c r="B130" s="239" t="s">
        <v>123</v>
      </c>
      <c r="C130" s="244">
        <f>'Initial Allocation'!H134</f>
        <v>1200</v>
      </c>
    </row>
    <row r="131" spans="1:3" ht="20.100000000000001" customHeight="1" x14ac:dyDescent="0.2">
      <c r="A131" s="242">
        <v>130</v>
      </c>
      <c r="B131" s="239" t="s">
        <v>50</v>
      </c>
      <c r="C131" s="244">
        <f>'Initial Allocation'!H135</f>
        <v>2000</v>
      </c>
    </row>
    <row r="132" spans="1:3" ht="35.25" customHeight="1" x14ac:dyDescent="0.2">
      <c r="A132" s="242">
        <v>131</v>
      </c>
      <c r="B132" s="239" t="s">
        <v>238</v>
      </c>
      <c r="C132" s="244">
        <f>'Initial Allocation'!H136</f>
        <v>400</v>
      </c>
    </row>
    <row r="133" spans="1:3" ht="20.100000000000001" customHeight="1" x14ac:dyDescent="0.2">
      <c r="A133" s="242">
        <v>132</v>
      </c>
      <c r="B133" s="239" t="s">
        <v>127</v>
      </c>
      <c r="C133" s="244">
        <f>'Initial Allocation'!H137</f>
        <v>150</v>
      </c>
    </row>
    <row r="134" spans="1:3" ht="20.100000000000001" customHeight="1" x14ac:dyDescent="0.2">
      <c r="A134" s="242">
        <v>133</v>
      </c>
      <c r="B134" s="239" t="s">
        <v>166</v>
      </c>
      <c r="C134" s="244">
        <f>'Initial Allocation'!H138</f>
        <v>0</v>
      </c>
    </row>
    <row r="135" spans="1:3" ht="20.100000000000001" customHeight="1" x14ac:dyDescent="0.2">
      <c r="A135" s="242">
        <v>134</v>
      </c>
      <c r="B135" s="239" t="s">
        <v>226</v>
      </c>
      <c r="C135" s="244">
        <f>'Initial Allocation'!H139</f>
        <v>500</v>
      </c>
    </row>
    <row r="136" spans="1:3" ht="20.100000000000001" customHeight="1" x14ac:dyDescent="0.2">
      <c r="A136" s="242">
        <v>135</v>
      </c>
      <c r="B136" s="239" t="s">
        <v>292</v>
      </c>
      <c r="C136" s="244">
        <f>'Initial Allocation'!H140</f>
        <v>100</v>
      </c>
    </row>
    <row r="137" spans="1:3" ht="20.100000000000001" customHeight="1" x14ac:dyDescent="0.2">
      <c r="A137" s="242">
        <v>136</v>
      </c>
      <c r="B137" s="239" t="s">
        <v>252</v>
      </c>
      <c r="C137" s="244">
        <f>'Initial Allocation'!H141</f>
        <v>0</v>
      </c>
    </row>
    <row r="138" spans="1:3" ht="20.100000000000001" customHeight="1" x14ac:dyDescent="0.2">
      <c r="A138" s="242">
        <v>137</v>
      </c>
      <c r="B138" s="239" t="s">
        <v>181</v>
      </c>
      <c r="C138" s="244">
        <f>'Initial Allocation'!H142</f>
        <v>250</v>
      </c>
    </row>
    <row r="139" spans="1:3" ht="20.100000000000001" customHeight="1" x14ac:dyDescent="0.2">
      <c r="A139" s="242">
        <v>138</v>
      </c>
      <c r="B139" s="239" t="s">
        <v>321</v>
      </c>
      <c r="C139" s="244">
        <f>'Initial Allocation'!H143</f>
        <v>120</v>
      </c>
    </row>
    <row r="140" spans="1:3" ht="20.100000000000001" customHeight="1" x14ac:dyDescent="0.2">
      <c r="A140" s="242">
        <v>139</v>
      </c>
      <c r="B140" s="239" t="s">
        <v>287</v>
      </c>
      <c r="C140" s="244">
        <f>'Initial Allocation'!H144</f>
        <v>100</v>
      </c>
    </row>
    <row r="141" spans="1:3" ht="20.100000000000001" customHeight="1" x14ac:dyDescent="0.2">
      <c r="A141" s="242">
        <v>140</v>
      </c>
      <c r="B141" s="239" t="s">
        <v>248</v>
      </c>
      <c r="C141" s="244">
        <f>'Initial Allocation'!H145</f>
        <v>200</v>
      </c>
    </row>
    <row r="142" spans="1:3" ht="20.100000000000001" customHeight="1" x14ac:dyDescent="0.2">
      <c r="A142" s="242">
        <v>141</v>
      </c>
      <c r="B142" s="239" t="s">
        <v>222</v>
      </c>
      <c r="C142" s="244">
        <f>'Initial Allocation'!H146</f>
        <v>200</v>
      </c>
    </row>
    <row r="143" spans="1:3" ht="20.100000000000001" customHeight="1" x14ac:dyDescent="0.2">
      <c r="A143" s="242">
        <v>142</v>
      </c>
      <c r="B143" s="239" t="s">
        <v>223</v>
      </c>
      <c r="C143" s="244">
        <f>'Initial Allocation'!H147</f>
        <v>300</v>
      </c>
    </row>
    <row r="144" spans="1:3" ht="20.100000000000001" customHeight="1" x14ac:dyDescent="0.2">
      <c r="A144" s="242">
        <v>143</v>
      </c>
      <c r="B144" s="239" t="s">
        <v>51</v>
      </c>
      <c r="C144" s="244">
        <f>'Initial Allocation'!H148</f>
        <v>900</v>
      </c>
    </row>
    <row r="145" spans="1:3" ht="20.100000000000001" customHeight="1" x14ac:dyDescent="0.2">
      <c r="A145" s="242">
        <v>144</v>
      </c>
      <c r="B145" s="239" t="s">
        <v>52</v>
      </c>
      <c r="C145" s="244">
        <f>'Initial Allocation'!H149</f>
        <v>3000</v>
      </c>
    </row>
    <row r="146" spans="1:3" ht="20.100000000000001" customHeight="1" x14ac:dyDescent="0.2">
      <c r="A146" s="242">
        <v>145</v>
      </c>
      <c r="B146" s="239" t="s">
        <v>199</v>
      </c>
      <c r="C146" s="244">
        <f>'Initial Allocation'!H150</f>
        <v>300</v>
      </c>
    </row>
    <row r="147" spans="1:3" ht="20.100000000000001" customHeight="1" x14ac:dyDescent="0.2">
      <c r="A147" s="242">
        <v>146</v>
      </c>
      <c r="B147" s="239" t="s">
        <v>160</v>
      </c>
      <c r="C147" s="244">
        <f>'Initial Allocation'!H151</f>
        <v>0</v>
      </c>
    </row>
    <row r="148" spans="1:3" ht="20.100000000000001" customHeight="1" x14ac:dyDescent="0.2">
      <c r="A148" s="242">
        <v>147</v>
      </c>
      <c r="B148" s="239" t="s">
        <v>227</v>
      </c>
      <c r="C148" s="244">
        <f>'Initial Allocation'!H152</f>
        <v>260</v>
      </c>
    </row>
    <row r="149" spans="1:3" ht="20.100000000000001" customHeight="1" x14ac:dyDescent="0.2">
      <c r="A149" s="242">
        <v>148</v>
      </c>
      <c r="B149" s="239" t="s">
        <v>307</v>
      </c>
      <c r="C149" s="244">
        <f>'Initial Allocation'!H153</f>
        <v>0</v>
      </c>
    </row>
    <row r="150" spans="1:3" ht="20.100000000000001" customHeight="1" x14ac:dyDescent="0.2">
      <c r="A150" s="242">
        <v>149</v>
      </c>
      <c r="B150" s="239" t="s">
        <v>54</v>
      </c>
      <c r="C150" s="244">
        <f>'Initial Allocation'!H154</f>
        <v>400</v>
      </c>
    </row>
    <row r="151" spans="1:3" ht="20.100000000000001" customHeight="1" x14ac:dyDescent="0.2">
      <c r="A151" s="242">
        <v>150</v>
      </c>
      <c r="B151" s="239" t="s">
        <v>201</v>
      </c>
      <c r="C151" s="244">
        <f>'Initial Allocation'!H155</f>
        <v>0</v>
      </c>
    </row>
    <row r="152" spans="1:3" ht="20.100000000000001" customHeight="1" x14ac:dyDescent="0.2">
      <c r="A152" s="242">
        <v>151</v>
      </c>
      <c r="B152" s="239" t="s">
        <v>55</v>
      </c>
      <c r="C152" s="244">
        <f>'Initial Allocation'!H156</f>
        <v>4000</v>
      </c>
    </row>
    <row r="153" spans="1:3" ht="20.100000000000001" customHeight="1" x14ac:dyDescent="0.2">
      <c r="A153" s="242">
        <v>152</v>
      </c>
      <c r="B153" s="239" t="s">
        <v>113</v>
      </c>
      <c r="C153" s="244">
        <f>'Initial Allocation'!H157</f>
        <v>0</v>
      </c>
    </row>
    <row r="154" spans="1:3" ht="20.100000000000001" customHeight="1" x14ac:dyDescent="0.2">
      <c r="A154" s="242">
        <v>153</v>
      </c>
      <c r="B154" s="239" t="s">
        <v>236</v>
      </c>
      <c r="C154" s="244">
        <f>'Initial Allocation'!H158</f>
        <v>300</v>
      </c>
    </row>
    <row r="155" spans="1:3" ht="20.100000000000001" customHeight="1" x14ac:dyDescent="0.2">
      <c r="A155" s="242">
        <v>154</v>
      </c>
      <c r="B155" s="239" t="s">
        <v>192</v>
      </c>
      <c r="C155" s="244">
        <f>'Initial Allocation'!H159</f>
        <v>0</v>
      </c>
    </row>
    <row r="156" spans="1:3" ht="20.100000000000001" customHeight="1" x14ac:dyDescent="0.2">
      <c r="A156" s="242">
        <v>155</v>
      </c>
      <c r="B156" s="239" t="s">
        <v>107</v>
      </c>
      <c r="C156" s="244">
        <f>'Initial Allocation'!H160</f>
        <v>2000</v>
      </c>
    </row>
    <row r="157" spans="1:3" ht="27.75" customHeight="1" x14ac:dyDescent="0.2">
      <c r="A157" s="242">
        <v>156</v>
      </c>
      <c r="B157" s="239" t="s">
        <v>172</v>
      </c>
      <c r="C157" s="244">
        <f>'Initial Allocation'!H161</f>
        <v>150</v>
      </c>
    </row>
    <row r="158" spans="1:3" ht="29.25" customHeight="1" x14ac:dyDescent="0.2">
      <c r="A158" s="242">
        <v>157</v>
      </c>
      <c r="B158" s="239" t="s">
        <v>57</v>
      </c>
      <c r="C158" s="244">
        <f>'Initial Allocation'!H162</f>
        <v>1000</v>
      </c>
    </row>
    <row r="159" spans="1:3" ht="20.100000000000001" customHeight="1" x14ac:dyDescent="0.2">
      <c r="A159" s="242">
        <v>158</v>
      </c>
      <c r="B159" s="239" t="s">
        <v>108</v>
      </c>
      <c r="C159" s="244">
        <f>'Initial Allocation'!H163</f>
        <v>120</v>
      </c>
    </row>
    <row r="160" spans="1:3" ht="20.100000000000001" customHeight="1" x14ac:dyDescent="0.2">
      <c r="A160" s="242">
        <v>159</v>
      </c>
      <c r="B160" s="239" t="s">
        <v>58</v>
      </c>
      <c r="C160" s="244">
        <f>'Initial Allocation'!H164</f>
        <v>2000</v>
      </c>
    </row>
    <row r="161" spans="1:3" ht="20.100000000000001" customHeight="1" x14ac:dyDescent="0.2">
      <c r="A161" s="242">
        <v>160</v>
      </c>
      <c r="B161" s="239" t="s">
        <v>59</v>
      </c>
      <c r="C161" s="244">
        <f>'Initial Allocation'!H165</f>
        <v>15000</v>
      </c>
    </row>
    <row r="162" spans="1:3" ht="20.100000000000001" customHeight="1" x14ac:dyDescent="0.2">
      <c r="A162" s="242">
        <v>161</v>
      </c>
      <c r="B162" s="239" t="s">
        <v>129</v>
      </c>
      <c r="C162" s="244">
        <f>'Initial Allocation'!H166</f>
        <v>4000</v>
      </c>
    </row>
    <row r="163" spans="1:3" ht="20.100000000000001" customHeight="1" x14ac:dyDescent="0.2">
      <c r="A163" s="242">
        <v>162</v>
      </c>
      <c r="B163" s="239" t="s">
        <v>219</v>
      </c>
      <c r="C163" s="244">
        <f>'Initial Allocation'!H167</f>
        <v>500</v>
      </c>
    </row>
    <row r="164" spans="1:3" ht="20.100000000000001" customHeight="1" x14ac:dyDescent="0.2">
      <c r="A164" s="242">
        <v>163</v>
      </c>
      <c r="B164" s="239" t="s">
        <v>60</v>
      </c>
      <c r="C164" s="244">
        <f>'Initial Allocation'!H168</f>
        <v>7500</v>
      </c>
    </row>
    <row r="165" spans="1:3" ht="20.100000000000001" customHeight="1" x14ac:dyDescent="0.2">
      <c r="A165" s="242">
        <v>164</v>
      </c>
      <c r="B165" s="239" t="s">
        <v>215</v>
      </c>
      <c r="C165" s="244">
        <f>'Initial Allocation'!H169</f>
        <v>0</v>
      </c>
    </row>
    <row r="166" spans="1:3" ht="20.100000000000001" customHeight="1" x14ac:dyDescent="0.2">
      <c r="A166" s="242">
        <v>165</v>
      </c>
      <c r="B166" s="239" t="s">
        <v>194</v>
      </c>
      <c r="C166" s="244">
        <f>'Initial Allocation'!H170</f>
        <v>0</v>
      </c>
    </row>
    <row r="167" spans="1:3" ht="20.100000000000001" customHeight="1" x14ac:dyDescent="0.2">
      <c r="A167" s="242">
        <v>166</v>
      </c>
      <c r="B167" s="239" t="s">
        <v>61</v>
      </c>
      <c r="C167" s="244">
        <f>'Initial Allocation'!H171</f>
        <v>6000</v>
      </c>
    </row>
    <row r="168" spans="1:3" ht="20.100000000000001" customHeight="1" x14ac:dyDescent="0.2">
      <c r="A168" s="242">
        <v>167</v>
      </c>
      <c r="B168" s="239" t="s">
        <v>128</v>
      </c>
      <c r="C168" s="244">
        <f>'Initial Allocation'!H172</f>
        <v>800</v>
      </c>
    </row>
    <row r="169" spans="1:3" ht="20.100000000000001" customHeight="1" x14ac:dyDescent="0.2">
      <c r="A169" s="242">
        <v>168</v>
      </c>
      <c r="B169" s="239" t="s">
        <v>62</v>
      </c>
      <c r="C169" s="244">
        <f>'Initial Allocation'!H173</f>
        <v>11000</v>
      </c>
    </row>
    <row r="170" spans="1:3" ht="20.100000000000001" customHeight="1" x14ac:dyDescent="0.2">
      <c r="A170" s="242">
        <v>169</v>
      </c>
      <c r="B170" s="239" t="s">
        <v>63</v>
      </c>
      <c r="C170" s="244">
        <f>'Initial Allocation'!H174</f>
        <v>200</v>
      </c>
    </row>
    <row r="171" spans="1:3" ht="20.100000000000001" customHeight="1" x14ac:dyDescent="0.2">
      <c r="A171" s="242">
        <v>170</v>
      </c>
      <c r="B171" s="239" t="s">
        <v>300</v>
      </c>
      <c r="C171" s="244">
        <f>'Initial Allocation'!H175</f>
        <v>240</v>
      </c>
    </row>
    <row r="172" spans="1:3" ht="20.100000000000001" customHeight="1" x14ac:dyDescent="0.2">
      <c r="A172" s="242">
        <v>171</v>
      </c>
      <c r="B172" s="239" t="s">
        <v>53</v>
      </c>
      <c r="C172" s="244">
        <f>'Initial Allocation'!H176</f>
        <v>0</v>
      </c>
    </row>
    <row r="173" spans="1:3" ht="20.100000000000001" customHeight="1" x14ac:dyDescent="0.2">
      <c r="A173" s="242">
        <v>172</v>
      </c>
      <c r="B173" s="239" t="s">
        <v>56</v>
      </c>
      <c r="C173" s="244">
        <f>'Initial Allocation'!H177</f>
        <v>0</v>
      </c>
    </row>
    <row r="174" spans="1:3" ht="20.100000000000001" customHeight="1" x14ac:dyDescent="0.2">
      <c r="A174" s="242">
        <v>173</v>
      </c>
      <c r="B174" s="239" t="s">
        <v>177</v>
      </c>
      <c r="C174" s="244">
        <f>'Initial Allocation'!H178</f>
        <v>0</v>
      </c>
    </row>
    <row r="175" spans="1:3" ht="20.100000000000001" customHeight="1" x14ac:dyDescent="0.2">
      <c r="A175" s="242">
        <v>174</v>
      </c>
      <c r="B175" s="239" t="s">
        <v>216</v>
      </c>
      <c r="C175" s="244">
        <f>'Initial Allocation'!H179</f>
        <v>0</v>
      </c>
    </row>
    <row r="176" spans="1:3" ht="20.100000000000001" customHeight="1" x14ac:dyDescent="0.2">
      <c r="A176" s="242">
        <v>175</v>
      </c>
      <c r="B176" s="239" t="s">
        <v>64</v>
      </c>
      <c r="C176" s="244">
        <f>'Initial Allocation'!H180</f>
        <v>400</v>
      </c>
    </row>
    <row r="177" spans="1:3" ht="20.100000000000001" customHeight="1" x14ac:dyDescent="0.2">
      <c r="A177" s="242">
        <v>176</v>
      </c>
      <c r="B177" s="239" t="s">
        <v>142</v>
      </c>
      <c r="C177" s="244">
        <f>'Initial Allocation'!H181</f>
        <v>0</v>
      </c>
    </row>
    <row r="178" spans="1:3" ht="20.100000000000001" customHeight="1" x14ac:dyDescent="0.2">
      <c r="A178" s="242">
        <v>177</v>
      </c>
      <c r="B178" s="239" t="s">
        <v>133</v>
      </c>
      <c r="C178" s="244">
        <f>'Initial Allocation'!H182</f>
        <v>650</v>
      </c>
    </row>
    <row r="179" spans="1:3" ht="20.100000000000001" customHeight="1" x14ac:dyDescent="0.2">
      <c r="A179" s="242">
        <v>178</v>
      </c>
      <c r="B179" s="239" t="s">
        <v>152</v>
      </c>
      <c r="C179" s="244">
        <f>'Initial Allocation'!H183</f>
        <v>250</v>
      </c>
    </row>
    <row r="180" spans="1:3" ht="20.100000000000001" customHeight="1" x14ac:dyDescent="0.2">
      <c r="A180" s="242">
        <v>179</v>
      </c>
      <c r="B180" s="239" t="s">
        <v>282</v>
      </c>
      <c r="C180" s="244">
        <f>'Initial Allocation'!H184</f>
        <v>300</v>
      </c>
    </row>
    <row r="181" spans="1:3" ht="20.100000000000001" customHeight="1" x14ac:dyDescent="0.2">
      <c r="A181" s="242">
        <v>180</v>
      </c>
      <c r="B181" s="239" t="s">
        <v>65</v>
      </c>
      <c r="C181" s="244">
        <f>'Initial Allocation'!H185</f>
        <v>0</v>
      </c>
    </row>
    <row r="182" spans="1:3" ht="20.100000000000001" customHeight="1" x14ac:dyDescent="0.2">
      <c r="A182" s="242">
        <v>181</v>
      </c>
      <c r="B182" s="239" t="s">
        <v>66</v>
      </c>
      <c r="C182" s="244">
        <f>'Initial Allocation'!H186</f>
        <v>4600</v>
      </c>
    </row>
    <row r="183" spans="1:3" ht="20.100000000000001" customHeight="1" x14ac:dyDescent="0.2">
      <c r="A183" s="242">
        <v>182</v>
      </c>
      <c r="B183" s="239" t="s">
        <v>116</v>
      </c>
      <c r="C183" s="244">
        <f>'Initial Allocation'!H187</f>
        <v>0</v>
      </c>
    </row>
    <row r="184" spans="1:3" ht="20.100000000000001" customHeight="1" x14ac:dyDescent="0.2">
      <c r="A184" s="242">
        <v>183</v>
      </c>
      <c r="B184" s="239" t="s">
        <v>67</v>
      </c>
      <c r="C184" s="244">
        <f>'Initial Allocation'!H188</f>
        <v>12500</v>
      </c>
    </row>
    <row r="185" spans="1:3" ht="20.100000000000001" customHeight="1" x14ac:dyDescent="0.2">
      <c r="A185" s="242">
        <v>184</v>
      </c>
      <c r="B185" s="239" t="s">
        <v>114</v>
      </c>
      <c r="C185" s="244">
        <f>'Initial Allocation'!H189</f>
        <v>500</v>
      </c>
    </row>
    <row r="186" spans="1:3" ht="20.100000000000001" customHeight="1" x14ac:dyDescent="0.2">
      <c r="A186" s="242">
        <v>185</v>
      </c>
      <c r="B186" s="239" t="s">
        <v>151</v>
      </c>
      <c r="C186" s="244">
        <f>'Initial Allocation'!H190</f>
        <v>1800</v>
      </c>
    </row>
    <row r="187" spans="1:3" ht="20.100000000000001" customHeight="1" x14ac:dyDescent="0.2">
      <c r="A187" s="242">
        <v>186</v>
      </c>
      <c r="B187" s="239" t="s">
        <v>171</v>
      </c>
      <c r="C187" s="244">
        <f>'Initial Allocation'!H191</f>
        <v>600</v>
      </c>
    </row>
    <row r="188" spans="1:3" ht="20.100000000000001" customHeight="1" x14ac:dyDescent="0.2">
      <c r="A188" s="242">
        <v>187</v>
      </c>
      <c r="B188" s="239" t="s">
        <v>301</v>
      </c>
      <c r="C188" s="244">
        <f>'Initial Allocation'!H192</f>
        <v>200</v>
      </c>
    </row>
    <row r="189" spans="1:3" ht="20.100000000000001" customHeight="1" x14ac:dyDescent="0.2">
      <c r="A189" s="242">
        <v>188</v>
      </c>
      <c r="B189" s="239" t="s">
        <v>161</v>
      </c>
      <c r="C189" s="244">
        <f>'Initial Allocation'!H193</f>
        <v>0</v>
      </c>
    </row>
    <row r="190" spans="1:3" ht="20.100000000000001" customHeight="1" x14ac:dyDescent="0.2">
      <c r="A190" s="242">
        <v>189</v>
      </c>
      <c r="B190" s="239" t="s">
        <v>309</v>
      </c>
      <c r="C190" s="244">
        <f>'Initial Allocation'!H194</f>
        <v>150</v>
      </c>
    </row>
    <row r="191" spans="1:3" ht="20.100000000000001" customHeight="1" x14ac:dyDescent="0.2">
      <c r="A191" s="242">
        <v>190</v>
      </c>
      <c r="B191" s="239" t="s">
        <v>68</v>
      </c>
      <c r="C191" s="244">
        <f>'Initial Allocation'!H195</f>
        <v>1300</v>
      </c>
    </row>
    <row r="192" spans="1:3" ht="20.100000000000001" customHeight="1" x14ac:dyDescent="0.2">
      <c r="A192" s="242">
        <v>191</v>
      </c>
      <c r="B192" s="239" t="s">
        <v>69</v>
      </c>
      <c r="C192" s="244">
        <f>'Initial Allocation'!H196</f>
        <v>12500</v>
      </c>
    </row>
    <row r="193" spans="1:3" ht="20.100000000000001" customHeight="1" x14ac:dyDescent="0.2">
      <c r="A193" s="242">
        <v>192</v>
      </c>
      <c r="B193" s="239" t="s">
        <v>237</v>
      </c>
      <c r="C193" s="244">
        <f>'Initial Allocation'!H197</f>
        <v>300</v>
      </c>
    </row>
    <row r="194" spans="1:3" ht="20.100000000000001" customHeight="1" x14ac:dyDescent="0.2">
      <c r="A194" s="242">
        <v>193</v>
      </c>
      <c r="B194" s="239" t="s">
        <v>167</v>
      </c>
      <c r="C194" s="244">
        <f>'Initial Allocation'!H198</f>
        <v>150</v>
      </c>
    </row>
    <row r="195" spans="1:3" ht="20.100000000000001" customHeight="1" x14ac:dyDescent="0.2">
      <c r="A195" s="242">
        <v>194</v>
      </c>
      <c r="B195" s="239" t="s">
        <v>224</v>
      </c>
      <c r="C195" s="244">
        <f>'Initial Allocation'!H199</f>
        <v>500</v>
      </c>
    </row>
    <row r="196" spans="1:3" ht="20.100000000000001" customHeight="1" x14ac:dyDescent="0.2">
      <c r="A196" s="242">
        <v>195</v>
      </c>
      <c r="B196" s="239" t="s">
        <v>70</v>
      </c>
      <c r="C196" s="244">
        <f>'Initial Allocation'!H200</f>
        <v>6000</v>
      </c>
    </row>
    <row r="197" spans="1:3" ht="20.100000000000001" customHeight="1" x14ac:dyDescent="0.2">
      <c r="A197" s="242">
        <v>196</v>
      </c>
      <c r="B197" s="239" t="s">
        <v>247</v>
      </c>
      <c r="C197" s="244">
        <f>'Initial Allocation'!H201</f>
        <v>300</v>
      </c>
    </row>
    <row r="198" spans="1:3" ht="20.100000000000001" customHeight="1" x14ac:dyDescent="0.2">
      <c r="A198" s="242">
        <v>197</v>
      </c>
      <c r="B198" s="239" t="s">
        <v>218</v>
      </c>
      <c r="C198" s="244">
        <f>'Initial Allocation'!H202</f>
        <v>0</v>
      </c>
    </row>
    <row r="199" spans="1:3" ht="20.100000000000001" customHeight="1" x14ac:dyDescent="0.2">
      <c r="A199" s="242">
        <v>198</v>
      </c>
      <c r="B199" s="239" t="s">
        <v>185</v>
      </c>
      <c r="C199" s="244">
        <f>'Initial Allocation'!H203</f>
        <v>100</v>
      </c>
    </row>
    <row r="200" spans="1:3" ht="20.100000000000001" customHeight="1" x14ac:dyDescent="0.2">
      <c r="A200" s="242">
        <v>199</v>
      </c>
      <c r="B200" s="239" t="s">
        <v>71</v>
      </c>
      <c r="C200" s="244">
        <f>'Initial Allocation'!H204</f>
        <v>120</v>
      </c>
    </row>
    <row r="201" spans="1:3" ht="20.100000000000001" customHeight="1" x14ac:dyDescent="0.2">
      <c r="A201" s="242">
        <v>200</v>
      </c>
      <c r="B201" s="239" t="s">
        <v>72</v>
      </c>
      <c r="C201" s="244">
        <f>'Initial Allocation'!H205</f>
        <v>350</v>
      </c>
    </row>
    <row r="202" spans="1:3" ht="20.100000000000001" customHeight="1" x14ac:dyDescent="0.2">
      <c r="B202" s="239" t="s">
        <v>191</v>
      </c>
      <c r="C202" s="244">
        <f>'Initial Allocation'!H206</f>
        <v>600</v>
      </c>
    </row>
    <row r="203" spans="1:3" ht="20.100000000000001" customHeight="1" x14ac:dyDescent="0.2">
      <c r="B203" s="239" t="s">
        <v>308</v>
      </c>
      <c r="C203" s="244">
        <f>'Initial Allocation'!H207</f>
        <v>7000</v>
      </c>
    </row>
    <row r="204" spans="1:3" ht="20.100000000000001" customHeight="1" x14ac:dyDescent="0.2">
      <c r="B204" s="239" t="s">
        <v>322</v>
      </c>
      <c r="C204" s="244">
        <f>'Initial Allocation'!H208</f>
        <v>150</v>
      </c>
    </row>
    <row r="205" spans="1:3" ht="20.100000000000001" customHeight="1" x14ac:dyDescent="0.2">
      <c r="B205" s="239" t="s">
        <v>183</v>
      </c>
      <c r="C205" s="244">
        <f>'Initial Allocation'!H209</f>
        <v>0</v>
      </c>
    </row>
    <row r="206" spans="1:3" ht="20.100000000000001" customHeight="1" x14ac:dyDescent="0.2">
      <c r="B206" s="239" t="s">
        <v>73</v>
      </c>
      <c r="C206" s="244">
        <f>'Initial Allocation'!H210</f>
        <v>1500</v>
      </c>
    </row>
    <row r="207" spans="1:3" ht="20.100000000000001" customHeight="1" x14ac:dyDescent="0.2">
      <c r="B207" s="239" t="s">
        <v>174</v>
      </c>
      <c r="C207" s="244">
        <f>'Initial Allocation'!H211</f>
        <v>500</v>
      </c>
    </row>
    <row r="208" spans="1:3" ht="20.100000000000001" customHeight="1" x14ac:dyDescent="0.2">
      <c r="B208" s="239" t="s">
        <v>326</v>
      </c>
      <c r="C208" s="244">
        <f>'Initial Allocation'!H212</f>
        <v>0</v>
      </c>
    </row>
    <row r="209" spans="2:3" ht="20.100000000000001" customHeight="1" x14ac:dyDescent="0.2">
      <c r="B209" s="239" t="s">
        <v>256</v>
      </c>
      <c r="C209" s="244">
        <f>'Initial Allocation'!H213</f>
        <v>180</v>
      </c>
    </row>
    <row r="210" spans="2:3" ht="20.100000000000001" customHeight="1" x14ac:dyDescent="0.2">
      <c r="B210" s="239" t="s">
        <v>235</v>
      </c>
      <c r="C210" s="244">
        <f>'Initial Allocation'!H214</f>
        <v>0</v>
      </c>
    </row>
    <row r="211" spans="2:3" ht="20.100000000000001" customHeight="1" x14ac:dyDescent="0.2">
      <c r="B211" s="239" t="s">
        <v>244</v>
      </c>
      <c r="C211" s="244">
        <f>'Initial Allocation'!H215</f>
        <v>650</v>
      </c>
    </row>
    <row r="212" spans="2:3" ht="20.100000000000001" customHeight="1" x14ac:dyDescent="0.2">
      <c r="B212" s="239" t="s">
        <v>295</v>
      </c>
      <c r="C212" s="244">
        <f>'Initial Allocation'!H216</f>
        <v>500</v>
      </c>
    </row>
    <row r="213" spans="2:3" ht="25.5" customHeight="1" x14ac:dyDescent="0.2">
      <c r="B213" s="239" t="s">
        <v>74</v>
      </c>
      <c r="C213" s="244">
        <f>'Initial Allocation'!H217</f>
        <v>1960</v>
      </c>
    </row>
    <row r="214" spans="2:3" ht="26.25" customHeight="1" x14ac:dyDescent="0.2">
      <c r="B214" s="239" t="s">
        <v>122</v>
      </c>
      <c r="C214" s="244">
        <f>'Initial Allocation'!H218</f>
        <v>0</v>
      </c>
    </row>
    <row r="215" spans="2:3" ht="20.100000000000001" customHeight="1" x14ac:dyDescent="0.2">
      <c r="B215" s="239" t="s">
        <v>143</v>
      </c>
      <c r="C215" s="244">
        <f>'Initial Allocation'!H219</f>
        <v>2000</v>
      </c>
    </row>
    <row r="216" spans="2:3" ht="20.100000000000001" customHeight="1" x14ac:dyDescent="0.2">
      <c r="B216" s="239" t="s">
        <v>318</v>
      </c>
      <c r="C216" s="244">
        <f>'Initial Allocation'!H220</f>
        <v>150</v>
      </c>
    </row>
    <row r="217" spans="2:3" ht="20.100000000000001" customHeight="1" x14ac:dyDescent="0.2">
      <c r="B217" s="239" t="s">
        <v>75</v>
      </c>
      <c r="C217" s="244">
        <f>'Initial Allocation'!H221</f>
        <v>8000</v>
      </c>
    </row>
    <row r="218" spans="2:3" ht="20.100000000000001" customHeight="1" x14ac:dyDescent="0.2">
      <c r="B218" s="239" t="s">
        <v>76</v>
      </c>
      <c r="C218" s="244">
        <f>'Initial Allocation'!H222</f>
        <v>0</v>
      </c>
    </row>
    <row r="219" spans="2:3" ht="20.100000000000001" customHeight="1" x14ac:dyDescent="0.2">
      <c r="B219" s="239" t="s">
        <v>233</v>
      </c>
      <c r="C219" s="244">
        <f>'Initial Allocation'!H223</f>
        <v>0</v>
      </c>
    </row>
    <row r="220" spans="2:3" ht="20.100000000000001" customHeight="1" x14ac:dyDescent="0.2">
      <c r="B220" s="239" t="s">
        <v>297</v>
      </c>
      <c r="C220" s="244">
        <f>'Initial Allocation'!H224</f>
        <v>300</v>
      </c>
    </row>
    <row r="221" spans="2:3" ht="20.100000000000001" customHeight="1" x14ac:dyDescent="0.2">
      <c r="B221" s="239" t="s">
        <v>299</v>
      </c>
      <c r="C221" s="244">
        <f>'Initial Allocation'!H225</f>
        <v>500</v>
      </c>
    </row>
    <row r="222" spans="2:3" ht="20.100000000000001" customHeight="1" x14ac:dyDescent="0.2">
      <c r="B222" s="239" t="s">
        <v>153</v>
      </c>
      <c r="C222" s="244">
        <f>'Initial Allocation'!H226</f>
        <v>500</v>
      </c>
    </row>
    <row r="223" spans="2:3" ht="20.100000000000001" customHeight="1" x14ac:dyDescent="0.2">
      <c r="B223" s="239" t="s">
        <v>178</v>
      </c>
      <c r="C223" s="244">
        <f>'Initial Allocation'!H227</f>
        <v>650</v>
      </c>
    </row>
    <row r="224" spans="2:3" ht="20.100000000000001" customHeight="1" x14ac:dyDescent="0.2">
      <c r="B224" s="239" t="s">
        <v>242</v>
      </c>
      <c r="C224" s="244">
        <f>'Initial Allocation'!H228</f>
        <v>450</v>
      </c>
    </row>
    <row r="225" spans="1:3" ht="20.100000000000001" customHeight="1" x14ac:dyDescent="0.2">
      <c r="B225" s="239" t="s">
        <v>254</v>
      </c>
      <c r="C225" s="244">
        <f>'Initial Allocation'!H229</f>
        <v>0</v>
      </c>
    </row>
    <row r="226" spans="1:3" ht="20.100000000000001" customHeight="1" x14ac:dyDescent="0.2">
      <c r="B226" s="239" t="s">
        <v>150</v>
      </c>
      <c r="C226" s="244">
        <f>'Initial Allocation'!H230</f>
        <v>1500</v>
      </c>
    </row>
    <row r="227" spans="1:3" ht="20.100000000000001" customHeight="1" x14ac:dyDescent="0.2">
      <c r="B227" s="239" t="s">
        <v>77</v>
      </c>
      <c r="C227" s="244">
        <f>'Initial Allocation'!H231</f>
        <v>8000</v>
      </c>
    </row>
    <row r="228" spans="1:3" ht="20.100000000000001" customHeight="1" thickBot="1" x14ac:dyDescent="0.25">
      <c r="B228" s="240" t="s">
        <v>163</v>
      </c>
      <c r="C228" s="244">
        <f>'Initial Allocation'!H232</f>
        <v>0</v>
      </c>
    </row>
    <row r="229" spans="1:3" ht="31.5" customHeight="1" x14ac:dyDescent="0.2">
      <c r="B229" s="253" t="s">
        <v>349</v>
      </c>
      <c r="C229" s="244">
        <f>SUM(C2:C228)</f>
        <v>372535</v>
      </c>
    </row>
    <row r="230" spans="1:3" ht="21" customHeight="1" x14ac:dyDescent="0.2">
      <c r="C230" s="244"/>
    </row>
    <row r="231" spans="1:3" ht="30.75" customHeight="1" x14ac:dyDescent="0.2">
      <c r="B231" s="251" t="s">
        <v>346</v>
      </c>
      <c r="C231" s="244"/>
    </row>
    <row r="232" spans="1:3" ht="20.100000000000001" customHeight="1" x14ac:dyDescent="0.2">
      <c r="A232" s="242">
        <v>200</v>
      </c>
      <c r="B232" s="23" t="s">
        <v>78</v>
      </c>
      <c r="C232" s="244">
        <f>'Initial Allocation'!H235</f>
        <v>1300</v>
      </c>
    </row>
    <row r="233" spans="1:3" ht="30.75" customHeight="1" x14ac:dyDescent="0.2">
      <c r="A233" s="242">
        <v>201</v>
      </c>
      <c r="B233" s="23" t="s">
        <v>79</v>
      </c>
      <c r="C233" s="244">
        <f>'Initial Allocation'!H236</f>
        <v>7500</v>
      </c>
    </row>
    <row r="234" spans="1:3" ht="20.100000000000001" customHeight="1" x14ac:dyDescent="0.2">
      <c r="A234" s="242">
        <v>202</v>
      </c>
      <c r="B234" s="23" t="s">
        <v>173</v>
      </c>
      <c r="C234" s="244">
        <f>'Initial Allocation'!H237</f>
        <v>1300</v>
      </c>
    </row>
    <row r="235" spans="1:3" ht="20.100000000000001" customHeight="1" x14ac:dyDescent="0.2">
      <c r="A235" s="242">
        <v>203</v>
      </c>
      <c r="B235" s="23" t="s">
        <v>80</v>
      </c>
      <c r="C235" s="244">
        <f>'Initial Allocation'!H238</f>
        <v>11700</v>
      </c>
    </row>
    <row r="236" spans="1:3" ht="20.100000000000001" customHeight="1" x14ac:dyDescent="0.2">
      <c r="A236" s="242">
        <v>204</v>
      </c>
      <c r="B236" s="23" t="s">
        <v>81</v>
      </c>
      <c r="C236" s="244">
        <f>'Initial Allocation'!H239</f>
        <v>0</v>
      </c>
    </row>
    <row r="237" spans="1:3" ht="20.100000000000001" customHeight="1" x14ac:dyDescent="0.2">
      <c r="A237" s="242">
        <v>205</v>
      </c>
      <c r="B237" s="23" t="s">
        <v>82</v>
      </c>
      <c r="C237" s="244">
        <f>'Initial Allocation'!H240</f>
        <v>500</v>
      </c>
    </row>
    <row r="238" spans="1:3" ht="20.100000000000001" customHeight="1" x14ac:dyDescent="0.2">
      <c r="A238" s="242">
        <v>206</v>
      </c>
      <c r="B238" s="25" t="s">
        <v>101</v>
      </c>
      <c r="C238" s="244">
        <f>'Initial Allocation'!H241</f>
        <v>0</v>
      </c>
    </row>
    <row r="239" spans="1:3" ht="20.100000000000001" customHeight="1" x14ac:dyDescent="0.2">
      <c r="A239" s="242">
        <v>207</v>
      </c>
      <c r="B239" s="25" t="s">
        <v>103</v>
      </c>
      <c r="C239" s="244">
        <f>'Initial Allocation'!H242</f>
        <v>0</v>
      </c>
    </row>
    <row r="240" spans="1:3" ht="20.100000000000001" customHeight="1" x14ac:dyDescent="0.2">
      <c r="A240" s="242">
        <v>208</v>
      </c>
      <c r="B240" s="23" t="s">
        <v>83</v>
      </c>
      <c r="C240" s="244">
        <f>'Initial Allocation'!H243</f>
        <v>5000</v>
      </c>
    </row>
    <row r="241" spans="1:3" ht="20.100000000000001" customHeight="1" x14ac:dyDescent="0.2">
      <c r="A241" s="242">
        <v>209</v>
      </c>
      <c r="B241" s="23" t="s">
        <v>84</v>
      </c>
      <c r="C241" s="244">
        <f>'Initial Allocation'!H244</f>
        <v>1200</v>
      </c>
    </row>
    <row r="242" spans="1:3" ht="20.100000000000001" customHeight="1" x14ac:dyDescent="0.2">
      <c r="A242" s="242">
        <v>210</v>
      </c>
      <c r="B242" s="23" t="s">
        <v>188</v>
      </c>
      <c r="C242" s="244">
        <f>'Initial Allocation'!H245</f>
        <v>225</v>
      </c>
    </row>
    <row r="243" spans="1:3" ht="20.100000000000001" customHeight="1" x14ac:dyDescent="0.2">
      <c r="A243" s="242">
        <v>211</v>
      </c>
      <c r="B243" s="25" t="s">
        <v>139</v>
      </c>
      <c r="C243" s="244">
        <f>'Initial Allocation'!H246</f>
        <v>0</v>
      </c>
    </row>
    <row r="244" spans="1:3" ht="20.100000000000001" customHeight="1" x14ac:dyDescent="0.2">
      <c r="A244" s="242">
        <v>212</v>
      </c>
      <c r="B244" s="23" t="s">
        <v>85</v>
      </c>
      <c r="C244" s="244">
        <f>'Initial Allocation'!H247</f>
        <v>8300</v>
      </c>
    </row>
    <row r="245" spans="1:3" ht="20.100000000000001" customHeight="1" x14ac:dyDescent="0.2">
      <c r="A245" s="242">
        <v>213</v>
      </c>
      <c r="B245" s="23" t="s">
        <v>197</v>
      </c>
      <c r="C245" s="244">
        <f>'Initial Allocation'!H248</f>
        <v>400</v>
      </c>
    </row>
    <row r="246" spans="1:3" ht="20.100000000000001" customHeight="1" x14ac:dyDescent="0.2">
      <c r="A246" s="242">
        <v>214</v>
      </c>
      <c r="B246" s="23" t="s">
        <v>124</v>
      </c>
      <c r="C246" s="244">
        <f>'Initial Allocation'!H249</f>
        <v>1100</v>
      </c>
    </row>
    <row r="247" spans="1:3" ht="27" customHeight="1" x14ac:dyDescent="0.2">
      <c r="A247" s="242">
        <v>215</v>
      </c>
      <c r="B247" s="23" t="s">
        <v>86</v>
      </c>
      <c r="C247" s="244">
        <f>'Initial Allocation'!H250</f>
        <v>1200</v>
      </c>
    </row>
    <row r="248" spans="1:3" ht="20.100000000000001" customHeight="1" x14ac:dyDescent="0.2">
      <c r="A248" s="242">
        <v>216</v>
      </c>
      <c r="B248" s="23" t="s">
        <v>249</v>
      </c>
      <c r="C248" s="244">
        <f>'Initial Allocation'!H251</f>
        <v>400</v>
      </c>
    </row>
    <row r="249" spans="1:3" ht="20.100000000000001" customHeight="1" x14ac:dyDescent="0.2">
      <c r="A249" s="242">
        <v>217</v>
      </c>
      <c r="B249" s="23" t="s">
        <v>87</v>
      </c>
      <c r="C249" s="244">
        <f>'Initial Allocation'!H252</f>
        <v>0</v>
      </c>
    </row>
    <row r="250" spans="1:3" ht="27" customHeight="1" x14ac:dyDescent="0.2">
      <c r="A250" s="242">
        <v>218</v>
      </c>
      <c r="B250" s="23" t="s">
        <v>88</v>
      </c>
      <c r="C250" s="244">
        <f>'Initial Allocation'!H253</f>
        <v>800</v>
      </c>
    </row>
    <row r="251" spans="1:3" ht="20.100000000000001" customHeight="1" x14ac:dyDescent="0.2">
      <c r="A251" s="242">
        <v>219</v>
      </c>
      <c r="B251" s="23" t="s">
        <v>89</v>
      </c>
      <c r="C251" s="244">
        <f>'Initial Allocation'!H254</f>
        <v>6500</v>
      </c>
    </row>
    <row r="252" spans="1:3" ht="33" customHeight="1" x14ac:dyDescent="0.2">
      <c r="A252" s="242">
        <v>220</v>
      </c>
      <c r="B252" s="23" t="s">
        <v>90</v>
      </c>
      <c r="C252" s="244">
        <f>'Initial Allocation'!H255</f>
        <v>3000</v>
      </c>
    </row>
    <row r="253" spans="1:3" ht="20.100000000000001" customHeight="1" x14ac:dyDescent="0.2">
      <c r="A253" s="242">
        <v>221</v>
      </c>
      <c r="B253" s="23" t="s">
        <v>91</v>
      </c>
      <c r="C253" s="244">
        <f>'Initial Allocation'!H256</f>
        <v>1250</v>
      </c>
    </row>
    <row r="254" spans="1:3" ht="20.100000000000001" customHeight="1" x14ac:dyDescent="0.2">
      <c r="A254" s="242">
        <v>222</v>
      </c>
      <c r="B254" s="25" t="s">
        <v>104</v>
      </c>
      <c r="C254" s="244">
        <f>'Initial Allocation'!H257</f>
        <v>750</v>
      </c>
    </row>
    <row r="255" spans="1:3" ht="20.100000000000001" customHeight="1" x14ac:dyDescent="0.2">
      <c r="A255" s="242">
        <v>223</v>
      </c>
      <c r="B255" s="23" t="s">
        <v>140</v>
      </c>
      <c r="C255" s="244">
        <f>'Initial Allocation'!H258</f>
        <v>0</v>
      </c>
    </row>
    <row r="256" spans="1:3" ht="20.100000000000001" customHeight="1" x14ac:dyDescent="0.2">
      <c r="A256" s="242">
        <v>224</v>
      </c>
      <c r="B256" s="23" t="s">
        <v>92</v>
      </c>
      <c r="C256" s="244">
        <f>'Initial Allocation'!H259</f>
        <v>4800</v>
      </c>
    </row>
    <row r="257" spans="1:3" ht="20.100000000000001" customHeight="1" x14ac:dyDescent="0.2">
      <c r="A257" s="242">
        <v>225</v>
      </c>
      <c r="B257" s="23" t="s">
        <v>93</v>
      </c>
      <c r="C257" s="244">
        <f>'Initial Allocation'!H260</f>
        <v>6800</v>
      </c>
    </row>
    <row r="258" spans="1:3" ht="29.25" customHeight="1" x14ac:dyDescent="0.2">
      <c r="A258" s="242">
        <v>226</v>
      </c>
      <c r="B258" s="23" t="s">
        <v>94</v>
      </c>
      <c r="C258" s="244">
        <f>'Initial Allocation'!H261</f>
        <v>1300</v>
      </c>
    </row>
    <row r="259" spans="1:3" ht="32.25" customHeight="1" x14ac:dyDescent="0.2">
      <c r="A259" s="242">
        <v>227</v>
      </c>
      <c r="B259" s="23" t="s">
        <v>95</v>
      </c>
      <c r="C259" s="244">
        <f>'Initial Allocation'!H262</f>
        <v>2000</v>
      </c>
    </row>
    <row r="260" spans="1:3" ht="20.100000000000001" customHeight="1" x14ac:dyDescent="0.2">
      <c r="A260" s="242">
        <v>228</v>
      </c>
      <c r="B260" s="23" t="s">
        <v>96</v>
      </c>
      <c r="C260" s="244">
        <f>'Initial Allocation'!H263</f>
        <v>800</v>
      </c>
    </row>
    <row r="261" spans="1:3" ht="20.100000000000001" customHeight="1" x14ac:dyDescent="0.2">
      <c r="A261" s="242">
        <v>229</v>
      </c>
      <c r="B261" s="25" t="s">
        <v>109</v>
      </c>
      <c r="C261" s="244">
        <f>'Initial Allocation'!H264</f>
        <v>1300</v>
      </c>
    </row>
    <row r="262" spans="1:3" ht="20.100000000000001" customHeight="1" thickBot="1" x14ac:dyDescent="0.25">
      <c r="A262" s="242">
        <v>230</v>
      </c>
      <c r="B262" s="158" t="s">
        <v>159</v>
      </c>
      <c r="C262" s="244">
        <f>'Initial Allocation'!H265</f>
        <v>1000</v>
      </c>
    </row>
    <row r="263" spans="1:3" ht="30.75" customHeight="1" x14ac:dyDescent="0.2">
      <c r="B263" s="252" t="s">
        <v>349</v>
      </c>
      <c r="C263" s="244">
        <f>SUM(C232:C262)</f>
        <v>70425</v>
      </c>
    </row>
  </sheetData>
  <pageMargins left="0.7" right="0.7" top="0.75" bottom="0.75" header="0.3" footer="0.3"/>
  <pageSetup scale="16" fitToWidth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Funding Process Tracking</vt:lpstr>
      <vt:lpstr>Initial Allocation</vt:lpstr>
      <vt:lpstr>Table of Bill of Appropriation</vt:lpstr>
      <vt:lpstr>'Funding Process Tracking'!Print_Area</vt:lpstr>
      <vt:lpstr>'Initial Allocation'!Print_Area</vt:lpstr>
      <vt:lpstr>'Funding Process Tracking'!Print_Titles</vt:lpstr>
      <vt:lpstr>'Initial Allocation'!Print_Titles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kadicker</dc:creator>
  <cp:lastModifiedBy>Davis, Teresa Y</cp:lastModifiedBy>
  <cp:lastPrinted>2020-01-28T03:35:40Z</cp:lastPrinted>
  <dcterms:created xsi:type="dcterms:W3CDTF">2012-12-05T20:33:52Z</dcterms:created>
  <dcterms:modified xsi:type="dcterms:W3CDTF">2021-10-07T18:54:33Z</dcterms:modified>
</cp:coreProperties>
</file>