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tedavis\Organizations\FY23\"/>
    </mc:Choice>
  </mc:AlternateContent>
  <xr:revisionPtr revIDLastSave="0" documentId="13_ncr:1_{B31E26C9-F257-44C4-8A8C-4146707E1E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ing Process Tracking" sheetId="1" r:id="rId1"/>
    <sheet name="Initial Allocation" sheetId="2" r:id="rId2"/>
    <sheet name="Table of Bill of Appropriation" sheetId="4" r:id="rId3"/>
  </sheets>
  <definedNames>
    <definedName name="_xlnm.Print_Area" localSheetId="0">'Funding Process Tracking'!$A$1:$Z$302</definedName>
    <definedName name="_xlnm.Print_Area" localSheetId="1">'Initial Allocation'!$A$1:$H$302</definedName>
    <definedName name="_xlnm.Print_Titles" localSheetId="0">'Funding Process Tracking'!$3:$3</definedName>
    <definedName name="_xlnm.Print_Titles" localSheetId="1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3" i="4" l="1"/>
  <c r="C281" i="4"/>
  <c r="C283" i="4"/>
  <c r="C284" i="4"/>
  <c r="C289" i="4"/>
  <c r="C290" i="4"/>
  <c r="C297" i="4"/>
  <c r="C298" i="4"/>
  <c r="C300" i="4"/>
  <c r="C20" i="4"/>
  <c r="C26" i="4"/>
  <c r="C34" i="4"/>
  <c r="C37" i="4"/>
  <c r="C55" i="4"/>
  <c r="C60" i="4"/>
  <c r="C67" i="4"/>
  <c r="C92" i="4"/>
  <c r="C108" i="4"/>
  <c r="C179" i="4"/>
  <c r="C193" i="4"/>
  <c r="C220" i="4"/>
  <c r="C243" i="4"/>
  <c r="C247" i="4"/>
  <c r="H269" i="2"/>
  <c r="C269" i="4" s="1"/>
  <c r="H270" i="2"/>
  <c r="C270" i="4" s="1"/>
  <c r="H271" i="2"/>
  <c r="C271" i="4" s="1"/>
  <c r="H272" i="2"/>
  <c r="C272" i="4" s="1"/>
  <c r="H273" i="2"/>
  <c r="H274" i="2"/>
  <c r="C274" i="4" s="1"/>
  <c r="H275" i="2"/>
  <c r="C275" i="4" s="1"/>
  <c r="H276" i="2"/>
  <c r="C276" i="4" s="1"/>
  <c r="H277" i="2"/>
  <c r="C277" i="4" s="1"/>
  <c r="H278" i="2"/>
  <c r="C278" i="4" s="1"/>
  <c r="H279" i="2"/>
  <c r="C279" i="4" s="1"/>
  <c r="H280" i="2"/>
  <c r="C280" i="4" s="1"/>
  <c r="H281" i="2"/>
  <c r="H282" i="2"/>
  <c r="C282" i="4" s="1"/>
  <c r="H284" i="2"/>
  <c r="H285" i="2"/>
  <c r="C285" i="4" s="1"/>
  <c r="H286" i="2"/>
  <c r="C286" i="4" s="1"/>
  <c r="H287" i="2"/>
  <c r="C287" i="4" s="1"/>
  <c r="H288" i="2"/>
  <c r="C288" i="4" s="1"/>
  <c r="H289" i="2"/>
  <c r="H290" i="2"/>
  <c r="H291" i="2"/>
  <c r="C291" i="4" s="1"/>
  <c r="H292" i="2"/>
  <c r="C292" i="4" s="1"/>
  <c r="H293" i="2"/>
  <c r="C293" i="4" s="1"/>
  <c r="H294" i="2"/>
  <c r="C294" i="4" s="1"/>
  <c r="H295" i="2"/>
  <c r="C295" i="4" s="1"/>
  <c r="H296" i="2"/>
  <c r="C296" i="4" s="1"/>
  <c r="H297" i="2"/>
  <c r="H298" i="2"/>
  <c r="H299" i="2"/>
  <c r="C299" i="4" s="1"/>
  <c r="H300" i="2"/>
  <c r="H301" i="2"/>
  <c r="C301" i="4" s="1"/>
  <c r="H268" i="2"/>
  <c r="C268" i="4" s="1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268" i="2"/>
  <c r="C302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268" i="2"/>
  <c r="D6" i="2"/>
  <c r="G266" i="2"/>
  <c r="H135" i="2"/>
  <c r="C135" i="4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B6" i="2"/>
  <c r="C302" i="4" l="1"/>
  <c r="F302" i="2"/>
  <c r="H302" i="2"/>
  <c r="H154" i="2"/>
  <c r="C154" i="4" s="1"/>
  <c r="H260" i="2"/>
  <c r="C260" i="4" s="1"/>
  <c r="H155" i="2"/>
  <c r="C155" i="4" s="1"/>
  <c r="H156" i="2"/>
  <c r="C156" i="4" s="1"/>
  <c r="H157" i="2"/>
  <c r="C157" i="4" s="1"/>
  <c r="H158" i="2"/>
  <c r="C158" i="4" s="1"/>
  <c r="H159" i="2"/>
  <c r="C159" i="4" s="1"/>
  <c r="H160" i="2"/>
  <c r="C160" i="4" s="1"/>
  <c r="H161" i="2"/>
  <c r="C161" i="4" s="1"/>
  <c r="H162" i="2"/>
  <c r="C162" i="4" s="1"/>
  <c r="H163" i="2"/>
  <c r="C163" i="4" s="1"/>
  <c r="H164" i="2"/>
  <c r="C164" i="4" s="1"/>
  <c r="H165" i="2"/>
  <c r="C165" i="4" s="1"/>
  <c r="H166" i="2"/>
  <c r="C166" i="4" s="1"/>
  <c r="H167" i="2"/>
  <c r="C167" i="4" s="1"/>
  <c r="H168" i="2"/>
  <c r="C168" i="4" s="1"/>
  <c r="H169" i="2"/>
  <c r="C169" i="4" s="1"/>
  <c r="H170" i="2"/>
  <c r="C170" i="4" s="1"/>
  <c r="H171" i="2"/>
  <c r="C171" i="4" s="1"/>
  <c r="H172" i="2"/>
  <c r="C172" i="4" s="1"/>
  <c r="H173" i="2"/>
  <c r="C173" i="4" s="1"/>
  <c r="H174" i="2"/>
  <c r="C174" i="4" s="1"/>
  <c r="H175" i="2"/>
  <c r="C175" i="4" s="1"/>
  <c r="H176" i="2"/>
  <c r="C176" i="4" s="1"/>
  <c r="H177" i="2"/>
  <c r="C177" i="4" s="1"/>
  <c r="H178" i="2"/>
  <c r="C178" i="4" s="1"/>
  <c r="H180" i="2"/>
  <c r="C180" i="4" s="1"/>
  <c r="H181" i="2"/>
  <c r="C181" i="4" s="1"/>
  <c r="H183" i="2"/>
  <c r="C183" i="4" s="1"/>
  <c r="H184" i="2"/>
  <c r="C184" i="4" s="1"/>
  <c r="H185" i="2"/>
  <c r="C185" i="4" s="1"/>
  <c r="H186" i="2"/>
  <c r="C186" i="4" s="1"/>
  <c r="H187" i="2"/>
  <c r="C187" i="4" s="1"/>
  <c r="H188" i="2"/>
  <c r="C188" i="4" s="1"/>
  <c r="H189" i="2"/>
  <c r="C189" i="4" s="1"/>
  <c r="H190" i="2"/>
  <c r="C190" i="4" s="1"/>
  <c r="H191" i="2"/>
  <c r="C191" i="4" s="1"/>
  <c r="H192" i="2"/>
  <c r="C192" i="4" s="1"/>
  <c r="H194" i="2"/>
  <c r="C194" i="4" s="1"/>
  <c r="H195" i="2"/>
  <c r="C195" i="4" s="1"/>
  <c r="H196" i="2"/>
  <c r="C196" i="4" s="1"/>
  <c r="H197" i="2"/>
  <c r="C197" i="4" s="1"/>
  <c r="H198" i="2"/>
  <c r="C198" i="4" s="1"/>
  <c r="H199" i="2"/>
  <c r="C199" i="4" s="1"/>
  <c r="H200" i="2"/>
  <c r="C200" i="4" s="1"/>
  <c r="H201" i="2"/>
  <c r="C201" i="4" s="1"/>
  <c r="H202" i="2"/>
  <c r="C202" i="4" s="1"/>
  <c r="H203" i="2"/>
  <c r="C203" i="4" s="1"/>
  <c r="H204" i="2"/>
  <c r="C204" i="4" s="1"/>
  <c r="H205" i="2"/>
  <c r="C205" i="4" s="1"/>
  <c r="H206" i="2"/>
  <c r="C206" i="4" s="1"/>
  <c r="H207" i="2"/>
  <c r="C207" i="4" s="1"/>
  <c r="H208" i="2"/>
  <c r="C208" i="4" s="1"/>
  <c r="H209" i="2"/>
  <c r="C209" i="4" s="1"/>
  <c r="H210" i="2"/>
  <c r="C210" i="4" s="1"/>
  <c r="H211" i="2"/>
  <c r="C211" i="4" s="1"/>
  <c r="H212" i="2"/>
  <c r="C212" i="4" s="1"/>
  <c r="H213" i="2"/>
  <c r="C213" i="4" s="1"/>
  <c r="H214" i="2"/>
  <c r="C214" i="4" s="1"/>
  <c r="H215" i="2"/>
  <c r="C215" i="4" s="1"/>
  <c r="H216" i="2"/>
  <c r="C216" i="4" s="1"/>
  <c r="H217" i="2"/>
  <c r="C217" i="4" s="1"/>
  <c r="H218" i="2"/>
  <c r="C218" i="4" s="1"/>
  <c r="H219" i="2"/>
  <c r="C219" i="4" s="1"/>
  <c r="H221" i="2"/>
  <c r="C221" i="4" s="1"/>
  <c r="H222" i="2"/>
  <c r="C222" i="4" s="1"/>
  <c r="H223" i="2"/>
  <c r="C223" i="4" s="1"/>
  <c r="H224" i="2"/>
  <c r="C224" i="4" s="1"/>
  <c r="H225" i="2"/>
  <c r="C225" i="4" s="1"/>
  <c r="H226" i="2"/>
  <c r="C226" i="4" s="1"/>
  <c r="H227" i="2"/>
  <c r="C227" i="4" s="1"/>
  <c r="H228" i="2"/>
  <c r="C228" i="4" s="1"/>
  <c r="H229" i="2"/>
  <c r="C229" i="4" s="1"/>
  <c r="H230" i="2"/>
  <c r="C230" i="4" s="1"/>
  <c r="H231" i="2"/>
  <c r="C231" i="4" s="1"/>
  <c r="H232" i="2"/>
  <c r="C232" i="4" s="1"/>
  <c r="H233" i="2"/>
  <c r="C233" i="4" s="1"/>
  <c r="H234" i="2"/>
  <c r="C234" i="4" s="1"/>
  <c r="H235" i="2"/>
  <c r="C235" i="4" s="1"/>
  <c r="H236" i="2"/>
  <c r="C236" i="4" s="1"/>
  <c r="H237" i="2"/>
  <c r="C237" i="4" s="1"/>
  <c r="H238" i="2"/>
  <c r="C238" i="4" s="1"/>
  <c r="H239" i="2"/>
  <c r="C239" i="4" s="1"/>
  <c r="H240" i="2"/>
  <c r="C240" i="4" s="1"/>
  <c r="H241" i="2"/>
  <c r="C241" i="4" s="1"/>
  <c r="H242" i="2"/>
  <c r="C242" i="4" s="1"/>
  <c r="H244" i="2"/>
  <c r="C244" i="4" s="1"/>
  <c r="H245" i="2"/>
  <c r="C245" i="4" s="1"/>
  <c r="H246" i="2"/>
  <c r="C246" i="4" s="1"/>
  <c r="H248" i="2"/>
  <c r="C248" i="4" s="1"/>
  <c r="H249" i="2"/>
  <c r="C249" i="4" s="1"/>
  <c r="H250" i="2"/>
  <c r="C250" i="4" s="1"/>
  <c r="H251" i="2"/>
  <c r="C251" i="4" s="1"/>
  <c r="H252" i="2"/>
  <c r="C252" i="4" s="1"/>
  <c r="H253" i="2"/>
  <c r="C253" i="4" s="1"/>
  <c r="H254" i="2"/>
  <c r="C254" i="4" s="1"/>
  <c r="H255" i="2"/>
  <c r="C255" i="4" s="1"/>
  <c r="H256" i="2"/>
  <c r="C256" i="4" s="1"/>
  <c r="H257" i="2"/>
  <c r="C257" i="4" s="1"/>
  <c r="H258" i="2"/>
  <c r="C258" i="4" s="1"/>
  <c r="H259" i="2"/>
  <c r="C259" i="4" s="1"/>
  <c r="H261" i="2"/>
  <c r="C261" i="4" s="1"/>
  <c r="H262" i="2"/>
  <c r="C262" i="4" s="1"/>
  <c r="H263" i="2"/>
  <c r="C263" i="4" s="1"/>
  <c r="H264" i="2"/>
  <c r="C264" i="4" s="1"/>
  <c r="H265" i="2"/>
  <c r="C265" i="4" s="1"/>
  <c r="H7" i="2"/>
  <c r="C7" i="4" s="1"/>
  <c r="H8" i="2"/>
  <c r="C8" i="4" s="1"/>
  <c r="H9" i="2"/>
  <c r="C9" i="4" s="1"/>
  <c r="H10" i="2"/>
  <c r="C10" i="4" s="1"/>
  <c r="H11" i="2"/>
  <c r="C11" i="4" s="1"/>
  <c r="H12" i="2"/>
  <c r="C12" i="4" s="1"/>
  <c r="H13" i="2"/>
  <c r="C13" i="4" s="1"/>
  <c r="H14" i="2"/>
  <c r="C14" i="4" s="1"/>
  <c r="H15" i="2"/>
  <c r="C15" i="4" s="1"/>
  <c r="H16" i="2"/>
  <c r="C16" i="4" s="1"/>
  <c r="H17" i="2"/>
  <c r="C17" i="4" s="1"/>
  <c r="H18" i="2"/>
  <c r="C18" i="4" s="1"/>
  <c r="H19" i="2"/>
  <c r="C19" i="4" s="1"/>
  <c r="H21" i="2"/>
  <c r="C21" i="4" s="1"/>
  <c r="H22" i="2"/>
  <c r="C22" i="4" s="1"/>
  <c r="H23" i="2"/>
  <c r="C23" i="4" s="1"/>
  <c r="H24" i="2"/>
  <c r="C24" i="4" s="1"/>
  <c r="H25" i="2"/>
  <c r="C25" i="4" s="1"/>
  <c r="H27" i="2"/>
  <c r="C27" i="4" s="1"/>
  <c r="H28" i="2"/>
  <c r="C28" i="4" s="1"/>
  <c r="H29" i="2"/>
  <c r="C29" i="4" s="1"/>
  <c r="H30" i="2"/>
  <c r="C30" i="4" s="1"/>
  <c r="H31" i="2"/>
  <c r="C31" i="4" s="1"/>
  <c r="H32" i="2"/>
  <c r="C32" i="4" s="1"/>
  <c r="H33" i="2"/>
  <c r="C33" i="4" s="1"/>
  <c r="H35" i="2"/>
  <c r="C35" i="4" s="1"/>
  <c r="H36" i="2"/>
  <c r="C36" i="4" s="1"/>
  <c r="H38" i="2"/>
  <c r="C38" i="4" s="1"/>
  <c r="H39" i="2"/>
  <c r="C39" i="4" s="1"/>
  <c r="H40" i="2"/>
  <c r="C40" i="4" s="1"/>
  <c r="H41" i="2"/>
  <c r="C41" i="4" s="1"/>
  <c r="H42" i="2"/>
  <c r="C42" i="4" s="1"/>
  <c r="H43" i="2"/>
  <c r="C43" i="4" s="1"/>
  <c r="H44" i="2"/>
  <c r="C44" i="4" s="1"/>
  <c r="H45" i="2"/>
  <c r="C45" i="4" s="1"/>
  <c r="H46" i="2"/>
  <c r="C46" i="4" s="1"/>
  <c r="H47" i="2"/>
  <c r="C47" i="4" s="1"/>
  <c r="H48" i="2"/>
  <c r="C48" i="4" s="1"/>
  <c r="H49" i="2"/>
  <c r="C49" i="4" s="1"/>
  <c r="H50" i="2"/>
  <c r="C50" i="4" s="1"/>
  <c r="H51" i="2"/>
  <c r="C51" i="4" s="1"/>
  <c r="H52" i="2"/>
  <c r="C52" i="4" s="1"/>
  <c r="H53" i="2"/>
  <c r="C53" i="4" s="1"/>
  <c r="H54" i="2"/>
  <c r="C54" i="4" s="1"/>
  <c r="H56" i="2"/>
  <c r="C56" i="4" s="1"/>
  <c r="H57" i="2"/>
  <c r="C57" i="4" s="1"/>
  <c r="H58" i="2"/>
  <c r="C58" i="4" s="1"/>
  <c r="H59" i="2"/>
  <c r="C59" i="4" s="1"/>
  <c r="H61" i="2"/>
  <c r="C61" i="4" s="1"/>
  <c r="H62" i="2"/>
  <c r="C62" i="4" s="1"/>
  <c r="H63" i="2"/>
  <c r="C63" i="4" s="1"/>
  <c r="H64" i="2"/>
  <c r="C64" i="4" s="1"/>
  <c r="H65" i="2"/>
  <c r="C65" i="4" s="1"/>
  <c r="H66" i="2"/>
  <c r="C66" i="4" s="1"/>
  <c r="H68" i="2"/>
  <c r="C68" i="4" s="1"/>
  <c r="H69" i="2"/>
  <c r="C69" i="4" s="1"/>
  <c r="H70" i="2"/>
  <c r="C70" i="4" s="1"/>
  <c r="H71" i="2"/>
  <c r="C71" i="4" s="1"/>
  <c r="H72" i="2"/>
  <c r="C72" i="4" s="1"/>
  <c r="H73" i="2"/>
  <c r="C73" i="4" s="1"/>
  <c r="H74" i="2"/>
  <c r="C74" i="4" s="1"/>
  <c r="H75" i="2"/>
  <c r="C75" i="4" s="1"/>
  <c r="H76" i="2"/>
  <c r="C76" i="4" s="1"/>
  <c r="H77" i="2"/>
  <c r="C77" i="4" s="1"/>
  <c r="H78" i="2"/>
  <c r="C78" i="4" s="1"/>
  <c r="H79" i="2"/>
  <c r="C79" i="4" s="1"/>
  <c r="H80" i="2"/>
  <c r="C80" i="4" s="1"/>
  <c r="H81" i="2"/>
  <c r="C81" i="4" s="1"/>
  <c r="H82" i="2"/>
  <c r="C82" i="4" s="1"/>
  <c r="H83" i="2"/>
  <c r="C83" i="4" s="1"/>
  <c r="H84" i="2"/>
  <c r="C84" i="4" s="1"/>
  <c r="H85" i="2"/>
  <c r="C85" i="4" s="1"/>
  <c r="H86" i="2"/>
  <c r="C86" i="4" s="1"/>
  <c r="H87" i="2"/>
  <c r="C87" i="4" s="1"/>
  <c r="H88" i="2"/>
  <c r="C88" i="4" s="1"/>
  <c r="H89" i="2"/>
  <c r="C89" i="4" s="1"/>
  <c r="H90" i="2"/>
  <c r="C90" i="4" s="1"/>
  <c r="H91" i="2"/>
  <c r="C91" i="4" s="1"/>
  <c r="H93" i="2"/>
  <c r="C93" i="4" s="1"/>
  <c r="H94" i="2"/>
  <c r="C94" i="4" s="1"/>
  <c r="H95" i="2"/>
  <c r="C95" i="4" s="1"/>
  <c r="H96" i="2"/>
  <c r="C96" i="4" s="1"/>
  <c r="H97" i="2"/>
  <c r="C97" i="4" s="1"/>
  <c r="H98" i="2"/>
  <c r="C98" i="4" s="1"/>
  <c r="H99" i="2"/>
  <c r="C99" i="4" s="1"/>
  <c r="H100" i="2"/>
  <c r="C100" i="4" s="1"/>
  <c r="H101" i="2"/>
  <c r="C101" i="4" s="1"/>
  <c r="H102" i="2"/>
  <c r="C102" i="4" s="1"/>
  <c r="H103" i="2"/>
  <c r="C103" i="4" s="1"/>
  <c r="H104" i="2"/>
  <c r="C104" i="4" s="1"/>
  <c r="H105" i="2"/>
  <c r="C105" i="4" s="1"/>
  <c r="H106" i="2"/>
  <c r="C106" i="4" s="1"/>
  <c r="H107" i="2"/>
  <c r="C107" i="4" s="1"/>
  <c r="H109" i="2"/>
  <c r="C109" i="4" s="1"/>
  <c r="H110" i="2"/>
  <c r="C110" i="4" s="1"/>
  <c r="H111" i="2"/>
  <c r="C111" i="4" s="1"/>
  <c r="H112" i="2"/>
  <c r="C112" i="4" s="1"/>
  <c r="H113" i="2"/>
  <c r="C113" i="4" s="1"/>
  <c r="H114" i="2"/>
  <c r="C114" i="4" s="1"/>
  <c r="H115" i="2"/>
  <c r="C115" i="4" s="1"/>
  <c r="H116" i="2"/>
  <c r="C116" i="4" s="1"/>
  <c r="H117" i="2"/>
  <c r="C117" i="4" s="1"/>
  <c r="H118" i="2"/>
  <c r="C118" i="4" s="1"/>
  <c r="H119" i="2"/>
  <c r="C119" i="4" s="1"/>
  <c r="H120" i="2"/>
  <c r="C120" i="4" s="1"/>
  <c r="H121" i="2"/>
  <c r="C121" i="4" s="1"/>
  <c r="H122" i="2"/>
  <c r="C122" i="4" s="1"/>
  <c r="H123" i="2"/>
  <c r="C123" i="4" s="1"/>
  <c r="H124" i="2"/>
  <c r="C124" i="4" s="1"/>
  <c r="H125" i="2"/>
  <c r="C125" i="4" s="1"/>
  <c r="H127" i="2"/>
  <c r="C127" i="4" s="1"/>
  <c r="H128" i="2"/>
  <c r="C128" i="4" s="1"/>
  <c r="H129" i="2"/>
  <c r="C129" i="4" s="1"/>
  <c r="H130" i="2"/>
  <c r="C130" i="4" s="1"/>
  <c r="H131" i="2"/>
  <c r="C131" i="4" s="1"/>
  <c r="H132" i="2"/>
  <c r="C132" i="4" s="1"/>
  <c r="H133" i="2"/>
  <c r="C133" i="4" s="1"/>
  <c r="H134" i="2"/>
  <c r="C134" i="4" s="1"/>
  <c r="H136" i="2"/>
  <c r="C136" i="4" s="1"/>
  <c r="H137" i="2"/>
  <c r="C137" i="4" s="1"/>
  <c r="H138" i="2"/>
  <c r="C138" i="4" s="1"/>
  <c r="H139" i="2"/>
  <c r="C139" i="4" s="1"/>
  <c r="H140" i="2"/>
  <c r="C140" i="4" s="1"/>
  <c r="H141" i="2"/>
  <c r="C141" i="4" s="1"/>
  <c r="H142" i="2"/>
  <c r="C142" i="4" s="1"/>
  <c r="H143" i="2"/>
  <c r="C143" i="4" s="1"/>
  <c r="H144" i="2"/>
  <c r="C144" i="4" s="1"/>
  <c r="H145" i="2"/>
  <c r="C145" i="4" s="1"/>
  <c r="H146" i="2"/>
  <c r="C146" i="4" s="1"/>
  <c r="H147" i="2"/>
  <c r="C147" i="4" s="1"/>
  <c r="H148" i="2"/>
  <c r="C148" i="4" s="1"/>
  <c r="H149" i="2"/>
  <c r="C149" i="4" s="1"/>
  <c r="H150" i="2"/>
  <c r="C150" i="4" s="1"/>
  <c r="H151" i="2"/>
  <c r="C151" i="4" s="1"/>
  <c r="H152" i="2"/>
  <c r="C152" i="4" s="1"/>
  <c r="H153" i="2"/>
  <c r="C153" i="4" s="1"/>
  <c r="H6" i="2"/>
  <c r="F6" i="2"/>
  <c r="Z153" i="1"/>
  <c r="Z152" i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23" i="2"/>
  <c r="F24" i="2"/>
  <c r="F25" i="2"/>
  <c r="F27" i="2"/>
  <c r="F28" i="2"/>
  <c r="F29" i="2"/>
  <c r="F30" i="2"/>
  <c r="F31" i="2"/>
  <c r="F32" i="2"/>
  <c r="F33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1" i="2"/>
  <c r="F62" i="2"/>
  <c r="F63" i="2"/>
  <c r="F64" i="2"/>
  <c r="F65" i="2"/>
  <c r="F66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H126" i="2" s="1"/>
  <c r="C126" i="4" s="1"/>
  <c r="F127" i="2"/>
  <c r="F128" i="2"/>
  <c r="F129" i="2"/>
  <c r="F130" i="2"/>
  <c r="F131" i="2"/>
  <c r="F132" i="2"/>
  <c r="F133" i="2"/>
  <c r="F134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80" i="2"/>
  <c r="F181" i="2"/>
  <c r="F182" i="2"/>
  <c r="H182" i="2" s="1"/>
  <c r="C182" i="4" s="1"/>
  <c r="F183" i="2"/>
  <c r="F184" i="2"/>
  <c r="F185" i="2"/>
  <c r="F186" i="2"/>
  <c r="F187" i="2"/>
  <c r="F188" i="2"/>
  <c r="F189" i="2"/>
  <c r="F190" i="2"/>
  <c r="F191" i="2"/>
  <c r="F192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4" i="2"/>
  <c r="F245" i="2"/>
  <c r="F246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 l="1"/>
  <c r="H266" i="2"/>
  <c r="C6" i="4"/>
  <c r="C266" i="4" s="1"/>
  <c r="Z259" i="1"/>
  <c r="Z237" i="1" l="1"/>
  <c r="Z48" i="1" l="1"/>
  <c r="Z55" i="1"/>
  <c r="Z210" i="1"/>
  <c r="Z277" i="1"/>
  <c r="Z300" i="1"/>
  <c r="Z299" i="1"/>
  <c r="Z298" i="1"/>
  <c r="Z297" i="1"/>
  <c r="Z295" i="1"/>
  <c r="Z294" i="1"/>
  <c r="Z293" i="1"/>
  <c r="Z292" i="1"/>
  <c r="Z291" i="1"/>
  <c r="Z290" i="1"/>
  <c r="Z288" i="1"/>
  <c r="Z287" i="1"/>
  <c r="Z286" i="1"/>
  <c r="Z285" i="1"/>
  <c r="Z284" i="1"/>
  <c r="Z283" i="1"/>
  <c r="Z282" i="1"/>
  <c r="Z281" i="1"/>
  <c r="Z280" i="1"/>
  <c r="Z279" i="1"/>
  <c r="Z278" i="1"/>
  <c r="Z276" i="1"/>
  <c r="Z275" i="1"/>
  <c r="Z274" i="1"/>
  <c r="Z273" i="1"/>
  <c r="Z272" i="1"/>
  <c r="Z271" i="1"/>
  <c r="Z270" i="1"/>
  <c r="Z269" i="1"/>
  <c r="Z268" i="1"/>
  <c r="Z267" i="1"/>
  <c r="Z260" i="1" l="1"/>
  <c r="C266" i="2"/>
  <c r="Z5" i="1"/>
  <c r="Z6" i="1"/>
  <c r="Z11" i="1"/>
  <c r="Z13" i="1"/>
  <c r="Z16" i="1"/>
  <c r="Z17" i="1"/>
  <c r="Z19" i="1"/>
  <c r="Z21" i="1"/>
  <c r="Z24" i="1"/>
  <c r="Z25" i="1"/>
  <c r="Z26" i="1"/>
  <c r="Z27" i="1"/>
  <c r="Z29" i="1"/>
  <c r="Z30" i="1"/>
  <c r="B109" i="2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 l="1"/>
  <c r="L278" i="1"/>
  <c r="G265" i="1" l="1"/>
  <c r="F265" i="1"/>
  <c r="C265" i="1"/>
  <c r="Q300" i="1"/>
  <c r="Q299" i="1"/>
  <c r="Q298" i="1"/>
  <c r="Q297" i="1"/>
  <c r="Q295" i="1"/>
  <c r="Q294" i="1"/>
  <c r="Q292" i="1"/>
  <c r="Q291" i="1"/>
  <c r="Q290" i="1"/>
  <c r="Q289" i="1"/>
  <c r="Q286" i="1"/>
  <c r="Q285" i="1"/>
  <c r="Q284" i="1"/>
  <c r="Q283" i="1"/>
  <c r="Q282" i="1"/>
  <c r="Q277" i="1"/>
  <c r="Q276" i="1"/>
  <c r="Q275" i="1"/>
  <c r="Q272" i="1"/>
  <c r="Q270" i="1"/>
  <c r="Q269" i="1"/>
  <c r="Q268" i="1"/>
  <c r="O301" i="1"/>
  <c r="P301" i="1"/>
  <c r="Q267" i="1"/>
  <c r="Q301" i="1" l="1"/>
  <c r="S301" i="1"/>
  <c r="B302" i="2" s="1"/>
  <c r="S265" i="1" l="1"/>
  <c r="L234" i="1" l="1"/>
  <c r="L179" i="1"/>
  <c r="Q191" i="1"/>
  <c r="L191" i="1"/>
  <c r="L192" i="1" l="1"/>
  <c r="Q262" i="1" l="1"/>
  <c r="Q260" i="1"/>
  <c r="P265" i="1"/>
  <c r="O265" i="1"/>
  <c r="Q250" i="1"/>
  <c r="Q248" i="1"/>
  <c r="Q246" i="1"/>
  <c r="Q245" i="1"/>
  <c r="Q239" i="1"/>
  <c r="Q238" i="1"/>
  <c r="Q228" i="1"/>
  <c r="Q225" i="1"/>
  <c r="Q224" i="1"/>
  <c r="Q222" i="1"/>
  <c r="Q220" i="1"/>
  <c r="Q214" i="1"/>
  <c r="Q212" i="1"/>
  <c r="Q211" i="1"/>
  <c r="Q210" i="1"/>
  <c r="Q206" i="1"/>
  <c r="Q204" i="1"/>
  <c r="Q200" i="1"/>
  <c r="Q199" i="1"/>
  <c r="Q196" i="1"/>
  <c r="Q190" i="1"/>
  <c r="Q188" i="1"/>
  <c r="Q187" i="1"/>
  <c r="Q184" i="1"/>
  <c r="Q183" i="1"/>
  <c r="Q182" i="1"/>
  <c r="Q181" i="1"/>
  <c r="Q177" i="1"/>
  <c r="Q175" i="1"/>
  <c r="Q173" i="1"/>
  <c r="Q170" i="1"/>
  <c r="Q168" i="1"/>
  <c r="Q164" i="1"/>
  <c r="Q163" i="1"/>
  <c r="Q162" i="1"/>
  <c r="Q156" i="1"/>
  <c r="Q146" i="1"/>
  <c r="Q143" i="1"/>
  <c r="Q141" i="1"/>
  <c r="Q139" i="1"/>
  <c r="Q137" i="1"/>
  <c r="Q136" i="1" l="1"/>
  <c r="Q130" i="1"/>
  <c r="Q128" i="1"/>
  <c r="Q127" i="1"/>
  <c r="Q125" i="1"/>
  <c r="Q124" i="1"/>
  <c r="Q123" i="1"/>
  <c r="Q120" i="1"/>
  <c r="Q117" i="1"/>
  <c r="Q113" i="1"/>
  <c r="Q111" i="1"/>
  <c r="Q109" i="1"/>
  <c r="Q103" i="1"/>
  <c r="Q98" i="1"/>
  <c r="Q97" i="1"/>
  <c r="Q94" i="1"/>
  <c r="Q92" i="1"/>
  <c r="Q89" i="1"/>
  <c r="Q88" i="1"/>
  <c r="Q83" i="1"/>
  <c r="Q79" i="1"/>
  <c r="Q77" i="1"/>
  <c r="Q75" i="1"/>
  <c r="Q74" i="1"/>
  <c r="Q57" i="1"/>
  <c r="Q55" i="1"/>
  <c r="Q48" i="1"/>
  <c r="Q43" i="1"/>
  <c r="Q46" i="1"/>
  <c r="Q45" i="1"/>
  <c r="Q40" i="1"/>
  <c r="Q37" i="1"/>
  <c r="Q35" i="1"/>
  <c r="Q33" i="1"/>
  <c r="Q29" i="1"/>
  <c r="Q27" i="1"/>
  <c r="Q26" i="1"/>
  <c r="Q25" i="1"/>
  <c r="Q19" i="1"/>
  <c r="Q18" i="1"/>
  <c r="Q17" i="1"/>
  <c r="Q13" i="1"/>
  <c r="Q11" i="1"/>
  <c r="Q6" i="1"/>
  <c r="Q265" i="1" l="1"/>
  <c r="K301" i="1" l="1"/>
  <c r="L268" i="1" l="1"/>
  <c r="L269" i="1"/>
  <c r="L270" i="1"/>
  <c r="L271" i="1"/>
  <c r="L272" i="1"/>
  <c r="L273" i="1"/>
  <c r="L274" i="1"/>
  <c r="L275" i="1"/>
  <c r="L276" i="1"/>
  <c r="L277" i="1"/>
  <c r="L279" i="1"/>
  <c r="L282" i="1"/>
  <c r="L283" i="1"/>
  <c r="L284" i="1"/>
  <c r="L285" i="1"/>
  <c r="L287" i="1"/>
  <c r="L288" i="1"/>
  <c r="L289" i="1"/>
  <c r="L290" i="1"/>
  <c r="L291" i="1"/>
  <c r="L292" i="1"/>
  <c r="L293" i="1"/>
  <c r="L294" i="1"/>
  <c r="L295" i="1"/>
  <c r="L297" i="1"/>
  <c r="L298" i="1"/>
  <c r="L299" i="1"/>
  <c r="L300" i="1"/>
  <c r="L267" i="1"/>
  <c r="K265" i="1" l="1"/>
  <c r="L157" i="1"/>
  <c r="I265" i="1"/>
  <c r="H265" i="1"/>
  <c r="L5" i="1" l="1"/>
  <c r="L38" i="1" l="1"/>
  <c r="L7" i="1"/>
  <c r="L11" i="1"/>
  <c r="L12" i="1"/>
  <c r="L13" i="1"/>
  <c r="L14" i="1"/>
  <c r="L15" i="1"/>
  <c r="L16" i="1"/>
  <c r="L17" i="1"/>
  <c r="L19" i="1"/>
  <c r="L21" i="1"/>
  <c r="L22" i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40" i="1"/>
  <c r="L42" i="1"/>
  <c r="L43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6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9" i="1"/>
  <c r="L111" i="1"/>
  <c r="L112" i="1"/>
  <c r="L113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5" i="1"/>
  <c r="L156" i="1"/>
  <c r="L158" i="1"/>
  <c r="L160" i="1"/>
  <c r="L162" i="1"/>
  <c r="L163" i="1"/>
  <c r="L164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80" i="1"/>
  <c r="L181" i="1"/>
  <c r="L182" i="1"/>
  <c r="L183" i="1"/>
  <c r="L296" i="1"/>
  <c r="L301" i="1" s="1"/>
  <c r="L184" i="1"/>
  <c r="L185" i="1"/>
  <c r="L186" i="1"/>
  <c r="L187" i="1"/>
  <c r="L189" i="1"/>
  <c r="L190" i="1"/>
  <c r="L194" i="1"/>
  <c r="L195" i="1"/>
  <c r="L196" i="1"/>
  <c r="L198" i="1"/>
  <c r="L199" i="1"/>
  <c r="L200" i="1"/>
  <c r="L201" i="1"/>
  <c r="L203" i="1"/>
  <c r="L204" i="1"/>
  <c r="L205" i="1"/>
  <c r="L206" i="1"/>
  <c r="L208" i="1"/>
  <c r="L210" i="1"/>
  <c r="L211" i="1"/>
  <c r="L212" i="1"/>
  <c r="L213" i="1"/>
  <c r="L215" i="1"/>
  <c r="L216" i="1"/>
  <c r="L217" i="1"/>
  <c r="L218" i="1"/>
  <c r="L219" i="1"/>
  <c r="L220" i="1"/>
  <c r="L224" i="1"/>
  <c r="L225" i="1"/>
  <c r="L226" i="1"/>
  <c r="L227" i="1"/>
  <c r="L233" i="1"/>
  <c r="L238" i="1"/>
  <c r="L239" i="1"/>
  <c r="L240" i="1"/>
  <c r="L241" i="1"/>
  <c r="L243" i="1"/>
  <c r="L244" i="1"/>
  <c r="L245" i="1"/>
  <c r="L246" i="1"/>
  <c r="L247" i="1"/>
  <c r="L248" i="1"/>
  <c r="M265" i="1" s="1"/>
  <c r="L250" i="1"/>
  <c r="L251" i="1"/>
  <c r="L252" i="1"/>
  <c r="L255" i="1"/>
  <c r="L256" i="1"/>
  <c r="L257" i="1"/>
  <c r="L258" i="1"/>
  <c r="L259" i="1"/>
  <c r="L260" i="1"/>
  <c r="L261" i="1"/>
  <c r="L262" i="1"/>
  <c r="L263" i="1"/>
  <c r="L264" i="1"/>
  <c r="L6" i="1"/>
  <c r="L265" i="1" l="1"/>
  <c r="H301" i="1"/>
  <c r="R265" i="1" l="1"/>
  <c r="I1" i="2" l="1"/>
  <c r="M301" i="1" l="1"/>
  <c r="R301" i="1"/>
  <c r="Z301" i="1" l="1"/>
  <c r="Z35" i="1" l="1"/>
  <c r="Z36" i="1"/>
  <c r="Z37" i="1"/>
  <c r="Z38" i="1"/>
  <c r="Z39" i="1"/>
  <c r="Z40" i="1"/>
  <c r="Z43" i="1"/>
  <c r="Z45" i="1"/>
  <c r="Z46" i="1"/>
  <c r="Z52" i="1"/>
  <c r="Z54" i="1"/>
  <c r="Z57" i="1"/>
  <c r="Z59" i="1"/>
  <c r="Z60" i="1"/>
  <c r="Z62" i="1"/>
  <c r="Z65" i="1"/>
  <c r="Z67" i="1"/>
  <c r="Z71" i="1"/>
  <c r="Z74" i="1"/>
  <c r="Z75" i="1"/>
  <c r="Z77" i="1"/>
  <c r="Z80" i="1"/>
  <c r="Z81" i="1"/>
  <c r="Z83" i="1"/>
  <c r="Z87" i="1"/>
  <c r="Z89" i="1"/>
  <c r="Z91" i="1"/>
  <c r="Z92" i="1"/>
  <c r="Z95" i="1"/>
  <c r="Z97" i="1"/>
  <c r="Z98" i="1"/>
  <c r="Z103" i="1"/>
  <c r="Z106" i="1"/>
  <c r="Z107" i="1"/>
  <c r="Z109" i="1"/>
  <c r="Z110" i="1"/>
  <c r="Z111" i="1"/>
  <c r="Z114" i="1"/>
  <c r="Z116" i="1"/>
  <c r="Z117" i="1"/>
  <c r="Z118" i="1"/>
  <c r="Z119" i="1"/>
  <c r="Z123" i="1"/>
  <c r="Z124" i="1"/>
  <c r="Z125" i="1"/>
  <c r="Z126" i="1"/>
  <c r="Z115" i="1"/>
  <c r="Z127" i="1"/>
  <c r="Z131" i="1"/>
  <c r="Z133" i="1"/>
  <c r="Z134" i="1"/>
  <c r="Z136" i="1"/>
  <c r="Z137" i="1"/>
  <c r="Z138" i="1"/>
  <c r="Z142" i="1"/>
  <c r="Z143" i="1"/>
  <c r="Z145" i="1"/>
  <c r="Z146" i="1"/>
  <c r="Z147" i="1"/>
  <c r="Z154" i="1"/>
  <c r="Z156" i="1"/>
  <c r="Z159" i="1"/>
  <c r="Z162" i="1"/>
  <c r="Z164" i="1"/>
  <c r="Z165" i="1"/>
  <c r="Z168" i="1"/>
  <c r="Z170" i="1"/>
  <c r="Z173" i="1"/>
  <c r="Z178" i="1"/>
  <c r="Z180" i="1"/>
  <c r="Z181" i="1"/>
  <c r="Z182" i="1"/>
  <c r="Z183" i="1"/>
  <c r="Z184" i="1"/>
  <c r="Z187" i="1"/>
  <c r="Z188" i="1"/>
  <c r="Z190" i="1"/>
  <c r="Z191" i="1"/>
  <c r="Z192" i="1"/>
  <c r="Z193" i="1"/>
  <c r="Z196" i="1"/>
  <c r="Z200" i="1"/>
  <c r="Z202" i="1"/>
  <c r="Z204" i="1"/>
  <c r="Z206" i="1"/>
  <c r="Z208" i="1"/>
  <c r="Z209" i="1"/>
  <c r="Z215" i="1"/>
  <c r="Z216" i="1"/>
  <c r="Z219" i="1"/>
  <c r="Z220" i="1"/>
  <c r="Z221" i="1"/>
  <c r="Z224" i="1"/>
  <c r="Z228" i="1"/>
  <c r="Z230" i="1"/>
  <c r="Z231" i="1"/>
  <c r="Z235" i="1"/>
  <c r="Z236" i="1"/>
  <c r="Z238" i="1"/>
  <c r="Z239" i="1"/>
  <c r="Z240" i="1"/>
  <c r="Z242" i="1"/>
  <c r="Z244" i="1"/>
  <c r="Z245" i="1"/>
  <c r="Z246" i="1"/>
  <c r="Z248" i="1"/>
  <c r="Z252" i="1"/>
  <c r="Z256" i="1"/>
  <c r="Z257" i="1"/>
  <c r="Z258" i="1"/>
  <c r="Z263" i="1"/>
  <c r="Z262" i="1"/>
  <c r="Z261" i="1"/>
  <c r="Z264" i="1"/>
  <c r="Z255" i="1"/>
  <c r="Z254" i="1"/>
  <c r="Z253" i="1"/>
  <c r="Z247" i="1"/>
  <c r="Z249" i="1"/>
  <c r="Z250" i="1"/>
  <c r="Z251" i="1"/>
  <c r="Z241" i="1"/>
  <c r="Z243" i="1"/>
  <c r="Z234" i="1"/>
  <c r="Z233" i="1"/>
  <c r="Z232" i="1"/>
  <c r="Z229" i="1"/>
  <c r="Z227" i="1"/>
  <c r="Z226" i="1"/>
  <c r="Z225" i="1"/>
  <c r="Z223" i="1"/>
  <c r="Z222" i="1"/>
  <c r="Z218" i="1"/>
  <c r="Z217" i="1"/>
  <c r="Z214" i="1"/>
  <c r="Z213" i="1"/>
  <c r="Z212" i="1"/>
  <c r="Z211" i="1"/>
  <c r="Z207" i="1"/>
  <c r="Z205" i="1"/>
  <c r="Z203" i="1"/>
  <c r="Z201" i="1"/>
  <c r="Z199" i="1"/>
  <c r="Z198" i="1"/>
  <c r="Z197" i="1"/>
  <c r="Z195" i="1"/>
  <c r="Z194" i="1"/>
  <c r="Z189" i="1"/>
  <c r="Z185" i="1"/>
  <c r="Z186" i="1"/>
  <c r="Z179" i="1"/>
  <c r="Z177" i="1"/>
  <c r="Z176" i="1"/>
  <c r="Z175" i="1"/>
  <c r="Z174" i="1"/>
  <c r="Z172" i="1"/>
  <c r="Z171" i="1"/>
  <c r="Z169" i="1"/>
  <c r="Z167" i="1"/>
  <c r="Z166" i="1"/>
  <c r="Z163" i="1"/>
  <c r="Z161" i="1"/>
  <c r="Z160" i="1"/>
  <c r="Z158" i="1"/>
  <c r="Z157" i="1"/>
  <c r="Z155" i="1"/>
  <c r="Z151" i="1"/>
  <c r="Z150" i="1"/>
  <c r="Z149" i="1"/>
  <c r="Z148" i="1"/>
  <c r="Z144" i="1"/>
  <c r="Z141" i="1"/>
  <c r="Z140" i="1"/>
  <c r="Z139" i="1"/>
  <c r="Z135" i="1"/>
  <c r="Z132" i="1"/>
  <c r="Z130" i="1"/>
  <c r="Z129" i="1"/>
  <c r="Z128" i="1"/>
  <c r="Z121" i="1"/>
  <c r="Z122" i="1"/>
  <c r="Z120" i="1"/>
  <c r="Z113" i="1"/>
  <c r="Z112" i="1"/>
  <c r="Z108" i="1"/>
  <c r="Z105" i="1"/>
  <c r="Z104" i="1"/>
  <c r="Z102" i="1"/>
  <c r="Z100" i="1"/>
  <c r="Z101" i="1"/>
  <c r="Z99" i="1"/>
  <c r="Z88" i="1"/>
  <c r="Z85" i="1"/>
  <c r="Z86" i="1"/>
  <c r="Z84" i="1"/>
  <c r="Z90" i="1"/>
  <c r="Z93" i="1"/>
  <c r="Z94" i="1"/>
  <c r="Z82" i="1"/>
  <c r="Z78" i="1"/>
  <c r="Z79" i="1"/>
  <c r="Z76" i="1"/>
  <c r="Z73" i="1"/>
  <c r="Z72" i="1"/>
  <c r="Z70" i="1"/>
  <c r="Z69" i="1"/>
  <c r="Z68" i="1"/>
  <c r="Z66" i="1"/>
  <c r="Z64" i="1"/>
  <c r="Z63" i="1"/>
  <c r="Z61" i="1"/>
  <c r="Z58" i="1"/>
  <c r="Z56" i="1"/>
  <c r="Z53" i="1"/>
  <c r="Z51" i="1"/>
  <c r="Z50" i="1"/>
  <c r="Z49" i="1"/>
  <c r="Z47" i="1"/>
  <c r="Z44" i="1"/>
  <c r="Z42" i="1"/>
  <c r="Z41" i="1"/>
  <c r="Z34" i="1"/>
  <c r="Z32" i="1"/>
  <c r="Z31" i="1"/>
  <c r="Z28" i="1"/>
  <c r="Z23" i="1"/>
  <c r="Z22" i="1"/>
  <c r="Z20" i="1"/>
  <c r="Z18" i="1"/>
  <c r="Z15" i="1"/>
  <c r="Z14" i="1"/>
  <c r="Z12" i="1"/>
  <c r="Z10" i="1"/>
  <c r="Z9" i="1"/>
  <c r="Z8" i="1"/>
  <c r="Z7" i="1"/>
  <c r="Z96" i="1"/>
  <c r="Z265" i="1" l="1"/>
  <c r="Z3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tc={40730F66-48FD-4468-93C9-CC76F429C2A5}</author>
    <author>tc={78F697B8-D1F2-4C3D-94BF-3A54D1CABDDC}</author>
    <author>tc={80F6F5AC-FA7E-4FAF-AD09-34A40BC5EC2B}</author>
    <author>tc={A0C42A40-8CC1-40C8-B572-E094C89775F3}</author>
    <author>tc={7DD7219A-45E7-4B97-82E6-5346F761BECF}</author>
    <author>tc={1B903FCD-6851-4506-B531-1D4D5CDFCF01}</author>
    <author>tc={3932444D-816D-49C6-9371-0DCC943B2510}</author>
    <author>tc={3EC9916D-2981-48C8-B375-CE9D9498FD08}</author>
    <author>tc={08797473-1BA7-4172-BAE4-E755C3E68325}</author>
    <author>tc={F0224C73-AF78-47FD-A00E-4B5494333BE9}</author>
    <author>tc={477EC734-F513-4C29-8AF5-5239F1918F9C}</author>
    <author>tc={CEB899F6-4799-4C3F-9844-A014A3E0E72E}</author>
    <author>tc={5DAE3466-D259-49F3-A92C-D55B798C217F}</author>
    <author>tc={F7155871-7336-46E6-BECB-0CE0A86F022E}</author>
    <author>tc={7574449A-3356-47C6-992E-BB14955FC820}</author>
    <author>tc={0351E757-51E5-496A-9F24-D97E61FEE654}</author>
    <author>tc={3B0344B3-2FE3-4C07-8D2A-436261128BB9}</author>
    <author>tc={FA736294-4059-401B-B8B9-74A7A7201368}</author>
    <author>tc={50EC5A03-55A9-42A2-A1ED-FA17F16AE7BC}</author>
    <author>tc={5C9670DE-CAFA-43BB-8754-7070A8DA1036}</author>
    <author>tc={236B427A-E66C-4E87-969B-87C7C156D721}</author>
    <author>tc={D6FFB6E9-9498-4FF3-B093-76582A1748D8}</author>
    <author>tc={F6C8C229-B4A7-4F38-931B-618B8B687EDE}</author>
    <author>tc={F86F45B3-C0A9-48B0-9A3E-7E5DA31E46AA}</author>
    <author>tc={79A1C3F3-5645-4452-8FB2-591387A9CB62}</author>
    <author>tc={2496F324-BB72-44C2-87C8-E44026B3AC91}</author>
    <author>tc={143F856A-0C3A-402F-9711-306CAB43F2C9}</author>
    <author>tc={F0A63383-57D2-4758-88DD-9556F6B332FE}</author>
    <author>tc={8C65FAEF-5BBE-43EA-832B-5A10FBA16A12}</author>
    <author>tc={FE55E599-6FD2-41B8-8D24-D49D534512FC}</author>
    <author>tc={BF8CC0B5-BDFA-44E1-8806-1A6112DAAC81}</author>
    <author>tc={3AF9947C-EA8F-4CC8-A1D9-F846E2435303}</author>
    <author>tc={701E3990-B1BE-4BF2-A907-7B6E4F0D1AF4}</author>
    <author>tc={023A5434-B230-4F4F-967E-6E5B8B9A012F}</author>
    <author>tc={4FB57A91-1040-414A-A873-55682E241A86}</author>
    <author>tc={9FC6908A-2D8B-4DCE-8327-38B07C443D26}</author>
    <author>tc={E8B70F96-6849-491B-AACC-D683B531CB59}</author>
    <author>tc={D282079E-E191-446A-A236-4BA05DFF7DB9}</author>
    <author>tc={081CCF9F-A8FC-4DE7-82D2-457D6FA63A66}</author>
    <author>tc={6F2D2B0C-AD4D-40A7-9B17-932D5DB6134B}</author>
    <author>tc={22A1703E-FF6A-4F08-8E5C-94D61B775541}</author>
    <author>tc={C6832CCB-233B-497E-9DD1-E4974EA4F25B}</author>
    <author>tc={080635E9-8FDB-47C2-9C67-84A00D0A38DC}</author>
    <author>tc={75065B1B-45A4-4C73-9C92-9831BDD36C2B}</author>
    <author>tc={875B96E0-0C41-4B59-BF00-9F8DBD887057}</author>
    <author>tc={4AF7D337-0885-4615-9F58-C538A743314E}</author>
    <author>tc={6EC47E50-921F-499F-B9F6-E25942C1F98C}</author>
    <author>tc={74547756-DC4E-443E-B01D-E104EB8384B8}</author>
    <author>tc={91BD75E2-9D63-45EE-8E4D-45B31E75A636}</author>
    <author>tc={70F96474-9FC5-4EF5-B789-7FE2A00E13BD}</author>
    <author>tc={C170008C-945D-4392-AF0D-EB9308C997A3}</author>
    <author>tc={DC7C4193-2B39-4FA3-9F0F-7E70B1B1F764}</author>
    <author>tc={F5C176A2-CB32-4511-B41E-84449AF8D5A4}</author>
    <author>tc={28DDBF5C-4230-4390-BCA4-6F773CC8FA49}</author>
    <author>tc={390A8BB3-D040-40BC-8604-DA51AE2ED26B}</author>
    <author>tc={36D4981A-E5C9-4C65-9632-D3CF3266B916}</author>
    <author>tc={C51B1771-490D-489E-8830-E0255CD028A8}</author>
    <author>tc={D24A1DA7-7397-4030-A433-4D71B804F5CE}</author>
    <author>tc={30B4A3C3-E933-4776-A1FD-A373A1C1EE57}</author>
    <author>tc={7208D677-3CD0-4993-8C76-1D9DB5DCF17E}</author>
    <author>tc={00AF19E2-209B-4856-AD64-523539D0ECEF}</author>
    <author>tc={CF164E51-019D-44B0-8169-3602A7B87158}</author>
    <author>tc={1093A01B-572B-4793-849A-115FFAB83F56}</author>
    <author>tc={C65F5999-14EB-4DF3-8242-CFA79D32130F}</author>
    <author>tc={8538F3CF-605C-4BC0-81A4-AC1B72C73BEB}</author>
    <author>tc={D6F3F67A-992D-4B56-8BA3-C0FA6B09D2B1}</author>
    <author>tc={1DAEA427-6C33-4281-8414-77F6882B496E}</author>
    <author>tc={D09C8E55-3C58-477E-A0B0-7EC6DEE2122A}</author>
    <author>tc={1BA6392E-57B2-4FD6-AB71-B08625FE0EAA}</author>
    <author>tc={480D9967-5E34-4ECA-8650-EF0DDB1ADDD7}</author>
    <author>tc={2EEB2F56-57AD-4769-9796-5A766B6B7372}</author>
    <author>tc={9EA7F194-46A4-4ECF-9362-F29C005D4160}</author>
    <author>tc={10BE13DC-6686-4314-AE16-72ED4880CB0A}</author>
    <author>tc={D20A57BA-19A8-4737-9479-B730A8E391E9}</author>
    <author>tc={34A836A3-0425-43B6-9F77-5337E5AEA4A2}</author>
  </authors>
  <commentList>
    <comment ref="V6" authorId="0" shapeId="0" xr:uid="{40730F66-48FD-4468-93C9-CC76F429C2A5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12-15 EMAIL NEED SIGN</t>
      </text>
    </comment>
    <comment ref="R18" authorId="1" shapeId="0" xr:uid="{78F697B8-D1F2-4C3D-94BF-3A54D1CABDDC}">
      <text>
        <t>[Threaded comment]
Your version of Excel allows you to read this threaded comment; however, any edits to it will get removed if the file is opened in a newer version of Excel. Learn more: https://go.microsoft.com/fwlink/?linkid=870924
Comment:
    1-4 status in TC inactive by administrator</t>
      </text>
    </comment>
    <comment ref="W19" authorId="2" shapeId="0" xr:uid="{80F6F5AC-FA7E-4FAF-AD09-34A40BC5EC2B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CONTRACT TURNED IN 1-14</t>
      </text>
    </comment>
    <comment ref="R22" authorId="3" shapeId="0" xr:uid="{A0C42A40-8CC1-40C8-B572-E094C89775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on hold due to COVID</t>
      </text>
    </comment>
    <comment ref="A23" authorId="4" shapeId="0" xr:uid="{7DD7219A-45E7-4B97-82E6-5346F761BECF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
Reply:
    needs to registrate with techconnect</t>
      </text>
    </comment>
    <comment ref="W25" authorId="5" shapeId="0" xr:uid="{1B903FCD-6851-4506-B531-1D4D5CDFCF01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12-15 NO FC TURNED IN</t>
      </text>
    </comment>
    <comment ref="Z26" authorId="6" shapeId="0" xr:uid="{3932444D-816D-49C6-9371-0DCC943B2510}">
      <text>
        <t>[Threaded comment]
Your version of Excel allows you to read this threaded comment; however, any edits to it will get removed if the file is opened in a newer version of Excel. Learn more: https://go.microsoft.com/fwlink/?linkid=870924
Comment:
    2-25 email appeal - Omar Abdelwahed</t>
      </text>
    </comment>
    <comment ref="M32" authorId="7" shapeId="0" xr:uid="{3EC9916D-2981-48C8-B375-CE9D9498FD0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12-15 NOT COMPLIAAND WITH REGISTRATION AND RISK MANA\GEMENT</t>
      </text>
    </comment>
    <comment ref="S33" authorId="8" shapeId="0" xr:uid="{08797473-1BA7-4172-BAE4-E755C3E68325}">
      <text>
        <t>[Threaded comment]
Your version of Excel allows you to read this threaded comment; however, any edits to it will get removed if the file is opened in a newer version of Excel. Learn more: https://go.microsoft.com/fwlink/?linkid=870924
Comment:
    1-14 wanted to submit last years</t>
      </text>
    </comment>
    <comment ref="W33" authorId="9" shapeId="0" xr:uid="{F0224C73-AF78-47FD-A00E-4B5494333BE9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IN 1-20</t>
      </text>
    </comment>
    <comment ref="W36" authorId="10" shapeId="0" xr:uid="{477EC734-F513-4C29-8AF5-5239F1918F9C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IN 1-14</t>
      </text>
    </comment>
    <comment ref="A41" authorId="11" shapeId="0" xr:uid="{CEB899F6-4799-4C3F-9844-A014A3E0E72E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</t>
      </text>
    </comment>
    <comment ref="W41" authorId="12" shapeId="0" xr:uid="{5DAE3466-D259-49F3-A92C-D55B798C217F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12-16 NO BUDGET TURNED IN</t>
      </text>
    </comment>
    <comment ref="R43" authorId="13" shapeId="0" xr:uid="{F7155871-7336-46E6-BECB-0CE0A86F022E}">
      <text>
        <t>[Threaded comment]
Your version of Excel allows you to read this threaded comment; however, any edits to it will get removed if the file is opened in a newer version of Excel. Learn more: https://go.microsoft.com/fwlink/?linkid=870924
Comment:
    REC'V  overage funding (Austin) 11-2021</t>
      </text>
    </comment>
    <comment ref="W54" authorId="14" shapeId="0" xr:uid="{7574449A-3356-47C6-992E-BB14955FC820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IN 1-13</t>
      </text>
    </comment>
    <comment ref="W59" authorId="15" shapeId="0" xr:uid="{0351E757-51E5-496A-9F24-D97E61FEE654}">
      <text>
        <t>[Threaded comment]
Your version of Excel allows you to read this threaded comment; however, any edits to it will get removed if the file is opened in a newer version of Excel. Learn more: https://go.microsoft.com/fwlink/?linkid=870924
Comment:
    FUNDING CONTRACT TURNED IN 1-14</t>
      </text>
    </comment>
    <comment ref="W63" authorId="16" shapeId="0" xr:uid="{3B0344B3-2FE3-4C07-8D2A-436261128BB9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IN 1-14</t>
      </text>
    </comment>
    <comment ref="A64" authorId="17" shapeId="0" xr:uid="{FA736294-4059-401B-B8B9-74A7A720136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W64" authorId="18" shapeId="0" xr:uid="{50EC5A03-55A9-42A2-A1ED-FA17F16AE7BC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12-16  BUDGET NOT TURNED IN</t>
      </text>
    </comment>
    <comment ref="W66" authorId="19" shapeId="0" xr:uid="{5C9670DE-CAFA-43BB-8754-7070A8DA1036}">
      <text>
        <t>[Threaded comment]
Your version of Excel allows you to read this threaded comment; however, any edits to it will get removed if the file is opened in a newer version of Excel. Learn more: https://go.microsoft.com/fwlink/?linkid=870924
Comment:
    FC submitted in techconnect 12-29</t>
      </text>
    </comment>
    <comment ref="A67" authorId="20" shapeId="0" xr:uid="{236B427A-E66C-4E87-969B-87C7C156D721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FY22 in contingency</t>
      </text>
    </comment>
    <comment ref="A68" authorId="21" shapeId="0" xr:uid="{D6FFB6E9-9498-4FF3-B093-76582A1748D8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W68" authorId="22" shapeId="0" xr:uid="{F6C8C229-B4A7-4F38-931B-618B8B687EDE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12-16 NO BUDGET</t>
      </text>
    </comment>
    <comment ref="X68" authorId="23" shapeId="0" xr:uid="{F86F45B3-C0A9-48B0-9A3E-7E5DA31E46AA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INTERVIEW NOT AVAIALBLE;  PICK NEW DATE AND TIME</t>
      </text>
    </comment>
    <comment ref="W76" authorId="24" shapeId="0" xr:uid="{79A1C3F3-5645-4452-8FB2-591387A9CB62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12-16 NO BUDGET TURNED IN</t>
      </text>
    </comment>
    <comment ref="A79" authorId="25" shapeId="0" xr:uid="{2496F324-BB72-44C2-87C8-E44026B3AC9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R80" authorId="26" shapeId="0" xr:uid="{143F856A-0C3A-402F-9711-306CAB43F2C9}">
      <text>
        <t>[Threaded comment]
Your version of Excel allows you to read this threaded comment; however, any edits to it will get removed if the file is opened in a newer version of Excel. Learn more: https://go.microsoft.com/fwlink/?linkid=870924
Comment:
    award contingency 11-19-21</t>
      </text>
    </comment>
    <comment ref="R81" authorId="27" shapeId="0" xr:uid="{F0A63383-57D2-4758-88DD-9556F6B332FE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CONTINGENCY</t>
      </text>
    </comment>
    <comment ref="W91" authorId="28" shapeId="0" xr:uid="{8C65FAEF-5BBE-43EA-832B-5A10FBA16A12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12-16 NO BUDGET TURNED IN</t>
      </text>
    </comment>
    <comment ref="A100" authorId="29" shapeId="0" xr:uid="{FE55E599-6FD2-41B8-8D24-D49D534512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R101" authorId="30" shapeId="0" xr:uid="{BF8CC0B5-BDFA-44E1-8806-1A6112DAAC81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didn't apply due to COVID spending limitations</t>
      </text>
    </comment>
    <comment ref="W104" authorId="31" shapeId="0" xr:uid="{3AF9947C-EA8F-4CC8-A1D9-F846E2435303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12-15 NO BUDGET OR SIGN</t>
      </text>
    </comment>
    <comment ref="W107" authorId="32" shapeId="0" xr:uid="{701E3990-B1BE-4BF2-A907-7B6E4F0D1AF4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IN 1-16</t>
      </text>
    </comment>
    <comment ref="A114" authorId="33" shapeId="0" xr:uid="{023A5434-B230-4F4F-967E-6E5B8B9A012F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established in 2018; apply SGA 2021</t>
      </text>
    </comment>
    <comment ref="Z125" authorId="34" shapeId="0" xr:uid="{4FB57A91-1040-414A-A873-55682E241A86}">
      <text>
        <t>[Threaded comment]
Your version of Excel allows you to read this threaded comment; however, any edits to it will get removed if the file is opened in a newer version of Excel. Learn more: https://go.microsoft.com/fwlink/?linkid=870924
Comment:
    2-24 APPEAL - Andrew Talamantes</t>
      </text>
    </comment>
    <comment ref="Z131" authorId="35" shapeId="0" xr:uid="{9FC6908A-2D8B-4DCE-8327-38B07C443D26}">
      <text>
        <t>[Threaded comment]
Your version of Excel allows you to read this threaded comment; however, any edits to it will get removed if the file is opened in a newer version of Excel. Learn more: https://go.microsoft.com/fwlink/?linkid=870924
Comment:
    2-28 appeal - Omar</t>
      </text>
    </comment>
    <comment ref="W134" authorId="36" shapeId="0" xr:uid="{E8B70F96-6849-491B-AACC-D683B531CB59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12-16 NO FUNDING TURNED IN</t>
      </text>
    </comment>
    <comment ref="Z134" authorId="37" shapeId="0" xr:uid="{D282079E-E191-446A-A236-4BA05DFF7DB9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appeal email 2-22   Yobesh Okero</t>
      </text>
    </comment>
    <comment ref="A139" authorId="38" shapeId="0" xr:uid="{081CCF9F-A8FC-4DE7-82D2-457D6FA63A6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151" authorId="39" shapeId="0" xr:uid="{6F2D2B0C-AD4D-40A7-9B17-932D5DB6134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Z153" authorId="40" shapeId="0" xr:uid="{22A1703E-FF6A-4F08-8E5C-94D61B775541}">
      <text>
        <t>[Threaded comment]
Your version of Excel allows you to read this threaded comment; however, any edits to it will get removed if the file is opened in a newer version of Excel. Learn more: https://go.microsoft.com/fwlink/?linkid=870924
Comment:
    2-25 APPEAL - Nolan Shelton</t>
      </text>
    </comment>
    <comment ref="A161" authorId="41" shapeId="0" xr:uid="{C6832CCB-233B-497E-9DD1-E4974EA4F25B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R163" authorId="42" shapeId="0" xr:uid="{080635E9-8FDB-47C2-9C67-84A00D0A38DC}">
      <text>
        <t>[Threaded comment]
Your version of Excel allows you to read this threaded comment; however, any edits to it will get removed if the file is opened in a newer version of Excel. Learn more: https://go.microsoft.com/fwlink/?linkid=870924
Comment:
    TC frozen as of 11-20</t>
      </text>
    </comment>
    <comment ref="S164" authorId="43" shapeId="0" xr:uid="{75065B1B-45A4-4C73-9C92-9831BDD36C2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1-14</t>
      </text>
    </comment>
    <comment ref="V166" authorId="44" shapeId="0" xr:uid="{875B96E0-0C41-4B59-BF00-9F8DBD887057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1-15</t>
      </text>
    </comment>
    <comment ref="V178" authorId="45" shapeId="0" xr:uid="{4AF7D337-0885-4615-9F58-C538A743314E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12-15 EMAIL NEED SIGN</t>
      </text>
    </comment>
    <comment ref="W178" authorId="46" shapeId="0" xr:uid="{6EC47E50-921F-499F-B9F6-E25942C1F98C}">
      <text>
        <t>[Threaded comment]
Your version of Excel allows you to read this threaded comment; however, any edits to it will get removed if the file is opened in a newer version of Excel. Learn more: https://go.microsoft.com/fwlink/?linkid=870924
Comment:
    FC turned in 12-15
Reply:
    budget app not turned in  interview cancelled</t>
      </text>
    </comment>
    <comment ref="Z191" authorId="47" shapeId="0" xr:uid="{74547756-DC4E-443E-B01D-E104EB8384B8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2-25 for appeal   Malory S Taylor</t>
      </text>
    </comment>
    <comment ref="W192" authorId="48" shapeId="0" xr:uid="{91BD75E2-9D63-45EE-8E4D-45B31E75A636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 IN 1-14</t>
      </text>
    </comment>
    <comment ref="A193" authorId="49" shapeId="0" xr:uid="{70F96474-9FC5-4EF5-B789-7FE2A00E13B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A197" authorId="50" shapeId="0" xr:uid="{C170008C-945D-4392-AF0D-EB9308C997A3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207" authorId="51" shapeId="0" xr:uid="{DC7C4193-2B39-4FA3-9F0F-7E70B1B1F764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FY22 with contingency</t>
      </text>
    </comment>
    <comment ref="W210" authorId="52" shapeId="0" xr:uid="{F5C176A2-CB32-4511-B41E-84449AF8D5A4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1-14</t>
      </text>
    </comment>
    <comment ref="R211" authorId="53" shapeId="0" xr:uid="{28DDBF5C-4230-4390-BCA4-6F773CC8FA4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IN TC</t>
      </text>
    </comment>
    <comment ref="A212" authorId="54" shapeId="0" xr:uid="{390A8BB3-D040-40BC-8604-DA51AE2ED26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S218" authorId="55" shapeId="0" xr:uid="{36D4981A-E5C9-4C65-9632-D3CF3266B916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filled out forms but didn't hit the submit button.</t>
      </text>
    </comment>
    <comment ref="W219" authorId="56" shapeId="0" xr:uid="{C51B1771-490D-489E-8830-E0255CD028A8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1-14</t>
      </text>
    </comment>
    <comment ref="A235" authorId="57" shapeId="0" xr:uid="{D24A1DA7-7397-4030-A433-4D71B804F5CE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contengency</t>
      </text>
    </comment>
    <comment ref="A236" authorId="58" shapeId="0" xr:uid="{30B4A3C3-E933-4776-A1FD-A373A1C1EE57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W242" authorId="59" shapeId="0" xr:uid="{7208D677-3CD0-4993-8C76-1D9DB5DCF17E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12-16 NO BUDGET TUIRNED IN</t>
      </text>
    </comment>
    <comment ref="Z245" authorId="60" shapeId="0" xr:uid="{00AF19E2-209B-4856-AD64-523539D0ECEF}">
      <text>
        <t>[Threaded comment]
Your version of Excel allows you to read this threaded comment; however, any edits to it will get removed if the file is opened in a newer version of Excel. Learn more: https://go.microsoft.com/fwlink/?linkid=870924
Comment:
    2-25 APPEAL - Connor Almazan</t>
      </text>
    </comment>
    <comment ref="W246" authorId="61" shapeId="0" xr:uid="{CF164E51-019D-44B0-8169-3602A7B87158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RECEIVED 1-10</t>
      </text>
    </comment>
    <comment ref="A249" authorId="62" shapeId="0" xr:uid="{1093A01B-572B-4793-849A-115FFAB83F5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FY23 with contingency</t>
      </text>
    </comment>
    <comment ref="A251" authorId="63" shapeId="0" xr:uid="{C65F5999-14EB-4DF3-8242-CFA79D32130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253" authorId="64" shapeId="0" xr:uid="{8538F3CF-605C-4BC0-81A4-AC1B72C73BEB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contingncy</t>
      </text>
    </comment>
    <comment ref="Z254" authorId="65" shapeId="0" xr:uid="{D6F3F67A-992D-4B56-8BA3-C0FA6B09D2B1}">
      <text>
        <t>[Threaded comment]
Your version of Excel allows you to read this threaded comment; however, any edits to it will get removed if the file is opened in a newer version of Excel. Learn more: https://go.microsoft.com/fwlink/?linkid=870924
Comment:
    2-22 Shawna Gallegos APPLEA</t>
      </text>
    </comment>
    <comment ref="A257" authorId="66" shapeId="0" xr:uid="{1DAEA427-6C33-4281-8414-77F6882B496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combined Range, Wildlife &amp; Fisheries and Society for Conservation Biology.   Another name Student Chapter of the Wildlife Society</t>
      </text>
    </comment>
    <comment ref="Z259" authorId="67" shapeId="0" xr:uid="{D09C8E55-3C58-477E-A0B0-7EC6DEE2122A}">
      <text>
        <t>[Threaded comment]
Your version of Excel allows you to read this threaded comment; however, any edits to it will get removed if the file is opened in a newer version of Excel. Learn more: https://go.microsoft.com/fwlink/?linkid=870924
Comment:
    2-28 APPEAL  - Sarah Fathere</t>
      </text>
    </comment>
    <comment ref="Z260" authorId="68" shapeId="0" xr:uid="{1BA6392E-57B2-4FD6-AB71-B08625FE0EAA}">
      <text>
        <t>[Threaded comment]
Your version of Excel allows you to read this threaded comment; however, any edits to it will get removed if the file is opened in a newer version of Excel. Learn more: https://go.microsoft.com/fwlink/?linkid=870924
Comment:
    WIP had interview sch'ed but appl/budget was nevered submitted.   BF did nterview awarded 500.00 per teresa it was deleted.</t>
      </text>
    </comment>
    <comment ref="V262" authorId="69" shapeId="0" xr:uid="{480D9967-5E34-4ECA-8650-EF0DDB1ADDD7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12-15 EMAIL NEED SIGNATURS</t>
      </text>
    </comment>
    <comment ref="W269" authorId="70" shapeId="0" xr:uid="{2EEB2F56-57AD-4769-9796-5A766B6B7372}">
      <text>
        <t>[Threaded comment]
Your version of Excel allows you to read this threaded comment; however, any edits to it will get removed if the file is opened in a newer version of Excel. Learn more: https://go.microsoft.com/fwlink/?linkid=870924
Comment:
    turned in 12-16</t>
      </text>
    </comment>
    <comment ref="V272" authorId="71" shapeId="0" xr:uid="{9EA7F194-46A4-4ECF-9362-F29C005D4160}">
      <text>
        <t>[Threaded comment]
Your version of Excel allows you to read this threaded comment; however, any edits to it will get removed if the file is opened in a newer version of Excel. Learn more: https://go.microsoft.com/fwlink/?linkid=870924
Comment:
    12-15 EMAIL NEED SIGN</t>
      </text>
    </comment>
    <comment ref="S277" authorId="72" shapeId="0" xr:uid="{10BE13DC-6686-4314-AE16-72ED4880CB0A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1-31</t>
      </text>
    </comment>
    <comment ref="W282" authorId="73" shapeId="0" xr:uid="{D20A57BA-19A8-4737-9479-B730A8E391E9}">
      <text>
        <t>[Threaded comment]
Your version of Excel allows you to read this threaded comment; however, any edits to it will get removed if the file is opened in a newer version of Excel. Learn more: https://go.microsoft.com/fwlink/?linkid=870924
Comment:
    FUNDING CONTRACT TUNRED IN 1-14</t>
      </text>
    </comment>
    <comment ref="Z289" authorId="74" shapeId="0" xr:uid="{34A836A3-0425-43B6-9F77-5337E5AEA4A2}">
      <text>
        <t>[Threaded comment]
Your version of Excel allows you to read this threaded comment; however, any edits to it will get removed if the file is opened in a newer version of Excel. Learn more: https://go.microsoft.com/fwlink/?linkid=870924
Comment:
    2-28 APPEAL - McKenna Tomblad</t>
      </text>
    </comment>
  </commentList>
</comments>
</file>

<file path=xl/sharedStrings.xml><?xml version="1.0" encoding="utf-8"?>
<sst xmlns="http://schemas.openxmlformats.org/spreadsheetml/2006/main" count="1893" uniqueCount="381">
  <si>
    <t>Organization Name</t>
  </si>
  <si>
    <t>Agricultural Communicators of Tomorrow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</si>
  <si>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</si>
  <si>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</si>
  <si>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</si>
  <si>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</si>
  <si>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</si>
  <si>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</si>
  <si>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</si>
  <si>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</si>
  <si>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</si>
  <si>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</si>
  <si>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</si>
  <si>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</si>
  <si>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</si>
  <si>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</si>
  <si>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</si>
  <si>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</si>
  <si>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</si>
  <si>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</si>
  <si>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</si>
  <si>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</si>
  <si>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</si>
  <si>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</si>
  <si>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</si>
  <si>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</si>
  <si>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</si>
  <si>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</si>
  <si>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</si>
  <si>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</si>
  <si>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</si>
  <si>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</si>
  <si>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</si>
  <si>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</si>
  <si>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</si>
  <si>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</si>
  <si>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</si>
  <si>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</si>
  <si>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</si>
  <si>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</si>
  <si>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</si>
  <si>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</si>
  <si>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</si>
  <si>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</si>
  <si>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</si>
  <si>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</si>
  <si>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</si>
  <si>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</si>
  <si>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</si>
  <si>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</si>
  <si>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</si>
  <si>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</si>
  <si>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</si>
  <si>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</si>
  <si>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</si>
  <si>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</si>
  <si>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</si>
  <si>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</si>
  <si>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</si>
  <si>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</si>
  <si>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</si>
  <si>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</si>
  <si>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</si>
  <si>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</si>
  <si>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</si>
  <si>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</si>
  <si>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</si>
  <si>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</si>
  <si>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</si>
  <si>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</si>
  <si>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</si>
  <si>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</si>
  <si>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</si>
  <si>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</si>
  <si>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</si>
  <si>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</si>
  <si>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</si>
  <si>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</si>
  <si>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</si>
  <si>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</si>
  <si>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</si>
  <si>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</si>
  <si>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</si>
  <si>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</si>
  <si>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</si>
  <si>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</si>
  <si>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</si>
  <si>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</si>
  <si>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</si>
  <si>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</si>
  <si>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</si>
  <si>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</si>
  <si>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</si>
  <si>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</si>
  <si>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</si>
  <si>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</si>
  <si>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</si>
  <si>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</si>
  <si>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</si>
  <si>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</si>
  <si>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</si>
  <si>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</si>
  <si>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</si>
  <si>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</si>
  <si>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</si>
  <si>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</si>
  <si>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</si>
  <si>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</si>
  <si>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</si>
  <si>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</si>
  <si>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</si>
  <si>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</si>
  <si>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</si>
  <si>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</si>
  <si>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</si>
  <si>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</si>
  <si>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</si>
  <si>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</si>
  <si>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</si>
  <si>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</si>
  <si>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</si>
  <si>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</si>
  <si>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</si>
  <si>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</si>
  <si>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Society of Petrophysicists &amp; Well Log Analysts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</si>
  <si>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</si>
  <si>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</si>
  <si>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</si>
  <si>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</si>
  <si>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</si>
  <si>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</si>
  <si>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</si>
  <si>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</si>
  <si>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</si>
  <si>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</si>
  <si>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</si>
  <si>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</si>
  <si>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</si>
  <si>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</si>
  <si>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</si>
  <si>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</si>
  <si>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</si>
  <si>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Initial Funding Allocation for Bill of Appropriations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</si>
  <si>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</si>
  <si>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</si>
  <si>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</si>
  <si>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</si>
  <si>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</si>
  <si>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</si>
  <si>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</si>
  <si>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</si>
  <si>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</si>
  <si>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Redeemer College Ministry</t>
  </si>
  <si>
    <t>Tech Golf Club</t>
  </si>
  <si>
    <t>Minorities in Agriculture Natural Resources and Related Sciences</t>
  </si>
  <si>
    <t>Youth Mappers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</si>
  <si>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</si>
  <si>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</si>
  <si>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</si>
  <si>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</si>
  <si>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Tech Gender &amp; Sexuality Association (formerly Gay Straight Alliance)</t>
  </si>
  <si>
    <t>American Rock Mechanics Association</t>
  </si>
  <si>
    <t>Texas State Teachers Association</t>
  </si>
  <si>
    <t>National Society of Collegiate Scholars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</si>
  <si>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</si>
  <si>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</si>
  <si>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</si>
  <si>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</si>
  <si>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</si>
  <si>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</si>
  <si>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</si>
  <si>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</si>
  <si>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</si>
  <si>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</si>
  <si>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</si>
  <si>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</si>
  <si>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</si>
  <si>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</si>
  <si>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SkillsUSA at Tech</t>
  </si>
  <si>
    <t>Chi Alpha Christian Fellowship</t>
  </si>
  <si>
    <t>Spanish Club</t>
  </si>
  <si>
    <t xml:space="preserve"> </t>
  </si>
  <si>
    <t>Model United Nations</t>
  </si>
  <si>
    <t xml:space="preserve">Made in Cote d'Ivoire </t>
  </si>
  <si>
    <t>Rawls Information Security Association</t>
  </si>
  <si>
    <t>Kappa Xi Service Fraternity</t>
  </si>
  <si>
    <t>Script Raiders</t>
  </si>
  <si>
    <t xml:space="preserve">Penalty (40%) </t>
  </si>
  <si>
    <t xml:space="preserve">Penalty (20%) </t>
  </si>
  <si>
    <t>FY19 Funding Allocation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</si>
  <si>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</si>
  <si>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</si>
  <si>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</si>
  <si>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</si>
  <si>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</si>
  <si>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</si>
  <si>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Tech NASA RASC-AL Organization</t>
  </si>
  <si>
    <t>Society of Plastics Engineers</t>
  </si>
  <si>
    <t>Budget Application Compliance Met</t>
  </si>
  <si>
    <t>Raiderland Native American Student Association</t>
  </si>
  <si>
    <t>Raiders Defending Life</t>
  </si>
  <si>
    <t>Tech K-Pop Club</t>
  </si>
  <si>
    <t>Institute of Transportation Engineers</t>
  </si>
  <si>
    <t>PrideSTEM</t>
  </si>
  <si>
    <t>Restaurant, Hotel, &amp; Institutional Management</t>
  </si>
  <si>
    <t>Lubbock Youth Outreach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</si>
  <si>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</si>
  <si>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</si>
  <si>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</si>
  <si>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</si>
  <si>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</si>
  <si>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</si>
  <si>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</si>
  <si>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</si>
  <si>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</si>
  <si>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</si>
  <si>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</si>
  <si>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</si>
  <si>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</si>
  <si>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</si>
  <si>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</si>
  <si>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</si>
  <si>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</si>
  <si>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</si>
  <si>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</si>
  <si>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Graduate Society of Applied Linguistics</t>
  </si>
  <si>
    <t>National Retail Federation (formerly Tech Retail Association)</t>
  </si>
  <si>
    <t xml:space="preserve">Mane Society </t>
  </si>
  <si>
    <t>Queer Reads</t>
  </si>
  <si>
    <t>Eta Sigma Delta International Hospitality Management Society</t>
  </si>
  <si>
    <t>Women's Leadership Initiative</t>
  </si>
  <si>
    <t>Phi Theta Kappa Alumni Association</t>
  </si>
  <si>
    <t>The Math Club</t>
  </si>
  <si>
    <t>Multicultural Pre-Dental Association</t>
  </si>
  <si>
    <t xml:space="preserve">emailed orgs </t>
  </si>
  <si>
    <t>Updated Budget application to include Appeal amounts</t>
  </si>
  <si>
    <t>FY19 Contingency Funding</t>
  </si>
  <si>
    <t>FY19 Penalties Applied</t>
  </si>
  <si>
    <t>FY19 Expenses</t>
  </si>
  <si>
    <t>FY19 Remaining Balance</t>
  </si>
  <si>
    <t>FY20 Funding Allocation</t>
  </si>
  <si>
    <t>Collegiate 100</t>
  </si>
  <si>
    <t>Tech Business Valuation Club</t>
  </si>
  <si>
    <t>Tech Business Valuation</t>
  </si>
  <si>
    <t>Association of Latino Professionals in Am.</t>
  </si>
  <si>
    <t>Above All Odds</t>
  </si>
  <si>
    <t>NEW</t>
  </si>
  <si>
    <t>Raider Power of Paranormal</t>
  </si>
  <si>
    <t>Alpha Kappa Psi</t>
  </si>
  <si>
    <t>American Mock World Health</t>
  </si>
  <si>
    <t>Amereican Mock World Health</t>
  </si>
  <si>
    <t>American Medical Student Association</t>
  </si>
  <si>
    <t>Project Climate</t>
  </si>
  <si>
    <t>High Riders</t>
  </si>
  <si>
    <t>Techtones A Cappella</t>
  </si>
  <si>
    <t>Techtones A Cappillo</t>
  </si>
  <si>
    <t>Wildlife Society at Tech</t>
  </si>
  <si>
    <t>Widening Horizons</t>
  </si>
  <si>
    <t>Student Association for Fire Ecology</t>
  </si>
  <si>
    <t>Tech Geophysical Society</t>
  </si>
  <si>
    <r>
      <t xml:space="preserve">CISER Scholar Service Organization </t>
    </r>
    <r>
      <rPr>
        <sz val="8"/>
        <color rgb="FF000000"/>
        <rFont val="Arial"/>
        <family val="2"/>
      </rPr>
      <t>(formerly Howard Hughes Medical Institute Scholar Service Organization)</t>
    </r>
  </si>
  <si>
    <t>Risk Intervention &amp; Safety Education (RISE)</t>
  </si>
  <si>
    <t>Risk Intervention &amp; Safety Education</t>
  </si>
  <si>
    <t>Tech Rodeo Association</t>
  </si>
  <si>
    <t>Tech Habitat</t>
  </si>
  <si>
    <t>Omicron Delta Kappa</t>
  </si>
  <si>
    <t>Developer Student Club</t>
  </si>
  <si>
    <t>Student Dietetics Association</t>
  </si>
  <si>
    <t>Vietnamese Student Assoc</t>
  </si>
  <si>
    <t>Vietnamese Student Asso</t>
  </si>
  <si>
    <t>Multicultural Greek Council</t>
  </si>
  <si>
    <t>Genki Club</t>
  </si>
  <si>
    <t>Raider Medical Screening Society</t>
  </si>
  <si>
    <t>Tech She's the First</t>
  </si>
  <si>
    <t>Dancers with Soul</t>
  </si>
  <si>
    <t>The Biochemical Society</t>
  </si>
  <si>
    <t>The Biochemical Club</t>
  </si>
  <si>
    <t>Texas State Teachers Asso</t>
  </si>
  <si>
    <t>Innovation Hub Ambassadors</t>
  </si>
  <si>
    <t>Korean Christian Student Association</t>
  </si>
  <si>
    <t>no history</t>
  </si>
  <si>
    <t>did not apply</t>
  </si>
  <si>
    <t>didn't apply</t>
  </si>
  <si>
    <t>DN apply</t>
  </si>
  <si>
    <t>Korean Student Asso</t>
  </si>
  <si>
    <t>Grad Organizations</t>
  </si>
  <si>
    <t>Tech Public Relations Society of America</t>
  </si>
  <si>
    <t>Agricultural Economics Association of TTU</t>
  </si>
  <si>
    <t>FY20 Contingency Funding</t>
  </si>
  <si>
    <t>FY20 Penalties Applied</t>
  </si>
  <si>
    <t>FY20 Expenses</t>
  </si>
  <si>
    <t>FY20 Remaining Balance</t>
  </si>
  <si>
    <t>FY21 Funding Allocation</t>
  </si>
  <si>
    <t>Funding Contract Signed &amp; Turned in</t>
  </si>
  <si>
    <t>Raider Riot</t>
  </si>
  <si>
    <t>X</t>
  </si>
  <si>
    <t>Computational Thinking Club</t>
  </si>
  <si>
    <t>RaiderHacks</t>
  </si>
  <si>
    <t>new</t>
  </si>
  <si>
    <t>Tech National Retail Federation (Tech Retail Association)</t>
  </si>
  <si>
    <t>Child Rights and You</t>
  </si>
  <si>
    <t>Lubbock Public Health Initiative</t>
  </si>
  <si>
    <t>Health Occupations Students of AM</t>
  </si>
  <si>
    <t>Tech Actuarial Society</t>
  </si>
  <si>
    <t>Graduate Assembly</t>
  </si>
  <si>
    <t>Tech Food Recovery Network</t>
  </si>
  <si>
    <t>West Texas Asso for Women in STEAM</t>
  </si>
  <si>
    <t>Tech Food Recovery Netw</t>
  </si>
  <si>
    <t>Tech Music Med</t>
  </si>
  <si>
    <t>Raider Sisters for Christ</t>
  </si>
  <si>
    <t>Rawls Banking Association</t>
  </si>
  <si>
    <t>20% penalty</t>
  </si>
  <si>
    <t>Office of LGBTQIA Education &amp; Engagement</t>
  </si>
  <si>
    <t>Alpha Phi Alpha</t>
  </si>
  <si>
    <t>Tech Women in High Performance Computing</t>
  </si>
  <si>
    <t>Tech Russian &amp; Slavic Asso</t>
  </si>
  <si>
    <t>.</t>
  </si>
  <si>
    <t>Institute of Industrial &amp; Systems Engineers</t>
  </si>
  <si>
    <t>FY23 Funding Request</t>
  </si>
  <si>
    <t>FY22 Funding Allocation</t>
  </si>
  <si>
    <t>FY23 Recommended Allocation</t>
  </si>
  <si>
    <t>FY21 Penalties Applied</t>
  </si>
  <si>
    <t>FY21 Expenses</t>
  </si>
  <si>
    <t>FY21 Remaining Balance</t>
  </si>
  <si>
    <t>FY21 Contingency Funding</t>
  </si>
  <si>
    <t>Red Raider Racing (Formula)</t>
  </si>
  <si>
    <t xml:space="preserve">Tech Society for Human Resource Management </t>
  </si>
  <si>
    <t>Students for Global Connection</t>
  </si>
  <si>
    <t xml:space="preserve">Red Raider Racing (Formula) </t>
  </si>
  <si>
    <t>Student for Global Connection</t>
  </si>
  <si>
    <t>FY23 Funding Application Process</t>
  </si>
  <si>
    <r>
      <t xml:space="preserve">POWER - </t>
    </r>
    <r>
      <rPr>
        <sz val="8"/>
        <color rgb="FF000000"/>
        <rFont val="Arial"/>
        <family val="2"/>
      </rPr>
      <t>Providing the Outside World with Empowerment &amp; Resources</t>
    </r>
  </si>
  <si>
    <t>Biochemical Society</t>
  </si>
  <si>
    <t>Venezuelan Student Association</t>
  </si>
  <si>
    <t>Biochemical Society at Tech</t>
  </si>
  <si>
    <t>Tech Economics Association</t>
  </si>
  <si>
    <t>Diversity In Media</t>
  </si>
  <si>
    <t>Kappa Delta Chi</t>
  </si>
  <si>
    <t>The Masked Bakers</t>
  </si>
  <si>
    <t xml:space="preserve">Diversity in Media </t>
  </si>
  <si>
    <t>Sentient Nuts Improv Team</t>
  </si>
  <si>
    <t>America Meteorological Society</t>
  </si>
  <si>
    <t>West Texas Asso for Botany</t>
  </si>
  <si>
    <t>America Meteoroloical Soc</t>
  </si>
  <si>
    <r>
      <t>CISER Scholar Service Organization</t>
    </r>
    <r>
      <rPr>
        <sz val="8"/>
        <color rgb="FF000000"/>
        <rFont val="Arial"/>
        <family val="2"/>
      </rPr>
      <t xml:space="preserve"> </t>
    </r>
  </si>
  <si>
    <t>Student Made Initiatives in Leadership &amp; Equality</t>
  </si>
  <si>
    <t>Tech Running Club</t>
  </si>
  <si>
    <t>Raiderhacks</t>
  </si>
  <si>
    <t>Tech Supply Chain Asso</t>
  </si>
  <si>
    <t>Tech Students for Mental Health</t>
  </si>
  <si>
    <t>Am Society of Biochemistry &amp; Moldecular</t>
  </si>
  <si>
    <t>Makerspace Student Org</t>
  </si>
  <si>
    <t>Due by 12/3 w/o penalty</t>
  </si>
  <si>
    <t>The Wildlife Society at Tech</t>
  </si>
  <si>
    <t>Tech Secular Student Alliance</t>
  </si>
  <si>
    <t>Tech Society for Human Resource Management</t>
  </si>
  <si>
    <t>Graduate Hospitality Management &amp; Retail Association</t>
  </si>
  <si>
    <t>Atlas Campus Fellowship</t>
  </si>
  <si>
    <t>Geoscience Leadership Organization for Women</t>
  </si>
  <si>
    <t xml:space="preserve">Tech Chinese Language &amp; Culture </t>
  </si>
  <si>
    <t>Tech Chiineses Language &amp; Culture</t>
  </si>
  <si>
    <t>Destination Imagination</t>
  </si>
  <si>
    <t>Due by 1/14 w/o penalty</t>
  </si>
  <si>
    <t>F</t>
  </si>
  <si>
    <t>Orthodox Campus Christine Ministr</t>
  </si>
  <si>
    <t>Arabic Language Student Org</t>
  </si>
  <si>
    <t>FY23 FUNDING PROCESS</t>
  </si>
  <si>
    <t>Black Business Students Asso</t>
  </si>
  <si>
    <t>Black Business Students Asso.</t>
  </si>
  <si>
    <t>Graduate Artist Association</t>
  </si>
  <si>
    <t>DNA</t>
  </si>
  <si>
    <t>One World</t>
  </si>
  <si>
    <t>Define America</t>
  </si>
  <si>
    <t xml:space="preserve">Environmental Toxicology Student Association </t>
  </si>
  <si>
    <t>Environmental Toxicology Student Association</t>
  </si>
  <si>
    <t>Minority Association of Premedical Students</t>
  </si>
  <si>
    <t>Association of Latino Professionals for Amercia</t>
  </si>
  <si>
    <t>Table of Bill of Appropriation</t>
  </si>
  <si>
    <t>updated 04/01/2022</t>
  </si>
  <si>
    <t>x</t>
  </si>
  <si>
    <t>updated 05/4/2022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</si>
</sst>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3" x14ac:knownFonts="1"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2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33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5" borderId="1" xfId="0" applyNumberFormat="1" applyFont="1" applyFill="1" applyBorder="1" applyAlignment="1">
      <alignment vertical="center"/>
    </xf>
    <xf numFmtId="44" fontId="2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9" borderId="1" xfId="0" applyNumberFormat="1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" fillId="9" borderId="7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11" borderId="1" xfId="0" applyFont="1" applyFill="1" applyBorder="1" applyAlignment="1">
      <alignment horizontal="center" vertical="center" wrapText="1"/>
    </xf>
    <xf numFmtId="16" fontId="2" fillId="11" borderId="1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164" fontId="1" fillId="11" borderId="1" xfId="0" applyNumberFormat="1" applyFont="1" applyFill="1" applyBorder="1" applyAlignment="1">
      <alignment horizontal="center" vertical="center" wrapText="1"/>
    </xf>
    <xf numFmtId="164" fontId="16" fillId="12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164" fontId="1" fillId="13" borderId="1" xfId="0" applyNumberFormat="1" applyFont="1" applyFill="1" applyBorder="1" applyAlignment="1">
      <alignment vertical="center"/>
    </xf>
    <xf numFmtId="164" fontId="1" fillId="1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13" fillId="13" borderId="8" xfId="0" applyFont="1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11" borderId="9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/>
    </xf>
    <xf numFmtId="0" fontId="2" fillId="13" borderId="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5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4" fontId="2" fillId="5" borderId="8" xfId="0" applyNumberFormat="1" applyFont="1" applyFill="1" applyBorder="1" applyAlignment="1">
      <alignment vertical="center"/>
    </xf>
    <xf numFmtId="4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4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11" borderId="17" xfId="0" applyFont="1" applyFill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164" fontId="9" fillId="5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vertical="center"/>
    </xf>
    <xf numFmtId="44" fontId="2" fillId="5" borderId="16" xfId="0" applyNumberFormat="1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vertical="center" wrapText="1"/>
    </xf>
    <xf numFmtId="0" fontId="16" fillId="13" borderId="1" xfId="0" applyFont="1" applyFill="1" applyBorder="1" applyAlignment="1">
      <alignment horizontal="center" vertical="center" wrapText="1"/>
    </xf>
    <xf numFmtId="164" fontId="16" fillId="13" borderId="0" xfId="0" applyNumberFormat="1" applyFont="1" applyFill="1" applyAlignment="1">
      <alignment vertical="center"/>
    </xf>
    <xf numFmtId="164" fontId="16" fillId="9" borderId="1" xfId="0" applyNumberFormat="1" applyFont="1" applyFill="1" applyBorder="1" applyAlignment="1">
      <alignment vertical="center"/>
    </xf>
    <xf numFmtId="0" fontId="2" fillId="11" borderId="8" xfId="0" applyFont="1" applyFill="1" applyBorder="1" applyAlignment="1">
      <alignment horizontal="center" vertical="center" wrapText="1"/>
    </xf>
    <xf numFmtId="164" fontId="2" fillId="9" borderId="8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44" fontId="2" fillId="1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vertical="center"/>
    </xf>
    <xf numFmtId="0" fontId="1" fillId="9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2" fillId="14" borderId="9" xfId="1" applyFont="1" applyFill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44" fontId="2" fillId="15" borderId="9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44" fontId="2" fillId="16" borderId="9" xfId="1" applyFont="1" applyFill="1" applyBorder="1" applyAlignment="1">
      <alignment horizontal="center" vertical="center" wrapText="1"/>
    </xf>
    <xf numFmtId="164" fontId="2" fillId="16" borderId="8" xfId="0" applyNumberFormat="1" applyFont="1" applyFill="1" applyBorder="1" applyAlignment="1">
      <alignment vertical="center"/>
    </xf>
    <xf numFmtId="164" fontId="2" fillId="16" borderId="1" xfId="0" applyNumberFormat="1" applyFont="1" applyFill="1" applyBorder="1" applyAlignment="1">
      <alignment vertical="center"/>
    </xf>
    <xf numFmtId="164" fontId="2" fillId="16" borderId="1" xfId="0" applyNumberFormat="1" applyFont="1" applyFill="1" applyBorder="1" applyAlignment="1">
      <alignment horizontal="right" vertical="center"/>
    </xf>
    <xf numFmtId="164" fontId="16" fillId="16" borderId="1" xfId="0" applyNumberFormat="1" applyFont="1" applyFill="1" applyBorder="1" applyAlignment="1">
      <alignment vertical="center"/>
    </xf>
    <xf numFmtId="164" fontId="2" fillId="16" borderId="1" xfId="0" applyNumberFormat="1" applyFont="1" applyFill="1" applyBorder="1" applyAlignment="1">
      <alignment vertical="center" wrapText="1"/>
    </xf>
    <xf numFmtId="164" fontId="1" fillId="16" borderId="1" xfId="0" applyNumberFormat="1" applyFont="1" applyFill="1" applyBorder="1" applyAlignment="1">
      <alignment vertical="center"/>
    </xf>
    <xf numFmtId="164" fontId="1" fillId="16" borderId="1" xfId="0" applyNumberFormat="1" applyFont="1" applyFill="1" applyBorder="1" applyAlignment="1">
      <alignment vertical="center" wrapText="1"/>
    </xf>
    <xf numFmtId="0" fontId="1" fillId="16" borderId="1" xfId="0" applyFont="1" applyFill="1" applyBorder="1" applyAlignment="1">
      <alignment horizontal="center" vertical="center" wrapText="1"/>
    </xf>
    <xf numFmtId="164" fontId="2" fillId="16" borderId="1" xfId="0" applyNumberFormat="1" applyFont="1" applyFill="1" applyBorder="1" applyAlignment="1">
      <alignment horizontal="center" vertical="center"/>
    </xf>
    <xf numFmtId="164" fontId="2" fillId="16" borderId="7" xfId="0" applyNumberFormat="1" applyFont="1" applyFill="1" applyBorder="1" applyAlignment="1">
      <alignment vertical="center"/>
    </xf>
    <xf numFmtId="164" fontId="13" fillId="16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16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9" fillId="2" borderId="8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12" borderId="0" xfId="0" applyNumberFormat="1" applyFont="1" applyFill="1" applyAlignment="1">
      <alignment vertical="center"/>
    </xf>
    <xf numFmtId="0" fontId="2" fillId="1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13" borderId="1" xfId="0" applyNumberFormat="1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13" borderId="9" xfId="0" applyNumberFormat="1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16" borderId="9" xfId="0" applyNumberFormat="1" applyFont="1" applyFill="1" applyBorder="1" applyAlignment="1">
      <alignment horizontal="right" vertical="center"/>
    </xf>
    <xf numFmtId="44" fontId="2" fillId="16" borderId="8" xfId="0" applyNumberFormat="1" applyFont="1" applyFill="1" applyBorder="1" applyAlignment="1">
      <alignment vertical="center"/>
    </xf>
    <xf numFmtId="44" fontId="2" fillId="16" borderId="1" xfId="0" applyNumberFormat="1" applyFont="1" applyFill="1" applyBorder="1" applyAlignment="1">
      <alignment vertical="center"/>
    </xf>
    <xf numFmtId="44" fontId="2" fillId="16" borderId="1" xfId="0" applyNumberFormat="1" applyFont="1" applyFill="1" applyBorder="1" applyAlignment="1">
      <alignment horizontal="right" vertical="center"/>
    </xf>
    <xf numFmtId="44" fontId="2" fillId="16" borderId="1" xfId="0" applyNumberFormat="1" applyFont="1" applyFill="1" applyBorder="1" applyAlignment="1">
      <alignment horizontal="center" vertical="center"/>
    </xf>
    <xf numFmtId="44" fontId="16" fillId="16" borderId="1" xfId="0" applyNumberFormat="1" applyFont="1" applyFill="1" applyBorder="1" applyAlignment="1">
      <alignment vertical="center"/>
    </xf>
    <xf numFmtId="44" fontId="1" fillId="16" borderId="1" xfId="0" applyNumberFormat="1" applyFont="1" applyFill="1" applyBorder="1" applyAlignment="1">
      <alignment vertical="center"/>
    </xf>
    <xf numFmtId="44" fontId="1" fillId="16" borderId="1" xfId="0" applyNumberFormat="1" applyFont="1" applyFill="1" applyBorder="1" applyAlignment="1">
      <alignment horizontal="right" vertical="center"/>
    </xf>
    <xf numFmtId="44" fontId="2" fillId="16" borderId="1" xfId="0" applyNumberFormat="1" applyFont="1" applyFill="1" applyBorder="1" applyAlignment="1">
      <alignment vertical="center" wrapText="1"/>
    </xf>
    <xf numFmtId="44" fontId="2" fillId="16" borderId="7" xfId="0" applyNumberFormat="1" applyFont="1" applyFill="1" applyBorder="1" applyAlignment="1">
      <alignment vertical="center"/>
    </xf>
    <xf numFmtId="44" fontId="2" fillId="16" borderId="9" xfId="0" applyNumberFormat="1" applyFont="1" applyFill="1" applyBorder="1" applyAlignment="1">
      <alignment horizontal="right" vertical="center"/>
    </xf>
    <xf numFmtId="44" fontId="13" fillId="16" borderId="8" xfId="0" applyNumberFormat="1" applyFont="1" applyFill="1" applyBorder="1" applyAlignment="1">
      <alignment vertical="center"/>
    </xf>
    <xf numFmtId="44" fontId="1" fillId="16" borderId="1" xfId="0" applyNumberFormat="1" applyFont="1" applyFill="1" applyBorder="1" applyAlignment="1">
      <alignment vertical="center" wrapText="1"/>
    </xf>
    <xf numFmtId="44" fontId="2" fillId="16" borderId="9" xfId="1" applyNumberFormat="1" applyFont="1" applyFill="1" applyBorder="1" applyAlignment="1">
      <alignment horizontal="center" vertical="center" wrapText="1"/>
    </xf>
    <xf numFmtId="44" fontId="20" fillId="16" borderId="1" xfId="0" applyNumberFormat="1" applyFont="1" applyFill="1" applyBorder="1" applyAlignment="1">
      <alignment horizontal="right" vertical="center"/>
    </xf>
    <xf numFmtId="44" fontId="20" fillId="16" borderId="1" xfId="0" applyNumberFormat="1" applyFont="1" applyFill="1" applyBorder="1" applyAlignment="1">
      <alignment vertical="center"/>
    </xf>
    <xf numFmtId="44" fontId="20" fillId="16" borderId="1" xfId="0" applyNumberFormat="1" applyFont="1" applyFill="1" applyBorder="1" applyAlignment="1">
      <alignment horizontal="center" vertical="center"/>
    </xf>
    <xf numFmtId="164" fontId="1" fillId="1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4" fontId="2" fillId="0" borderId="9" xfId="1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44" fontId="1" fillId="15" borderId="9" xfId="1" applyNumberFormat="1" applyFont="1" applyFill="1" applyBorder="1" applyAlignment="1">
      <alignment horizontal="center" vertical="center" wrapText="1"/>
    </xf>
    <xf numFmtId="44" fontId="2" fillId="15" borderId="9" xfId="1" applyNumberFormat="1" applyFont="1" applyFill="1" applyBorder="1" applyAlignment="1">
      <alignment horizontal="center" vertical="center" wrapText="1"/>
    </xf>
    <xf numFmtId="44" fontId="2" fillId="15" borderId="9" xfId="1" applyNumberFormat="1" applyFont="1" applyFill="1" applyBorder="1" applyAlignment="1">
      <alignment horizontal="right" vertical="center" wrapText="1"/>
    </xf>
    <xf numFmtId="164" fontId="1" fillId="9" borderId="1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 wrapText="1"/>
    </xf>
    <xf numFmtId="44" fontId="17" fillId="2" borderId="1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right" vertical="center" wrapText="1"/>
    </xf>
    <xf numFmtId="44" fontId="1" fillId="2" borderId="8" xfId="0" applyNumberFormat="1" applyFont="1" applyFill="1" applyBorder="1" applyAlignment="1">
      <alignment horizontal="center" vertical="center" wrapText="1"/>
    </xf>
    <xf numFmtId="44" fontId="1" fillId="2" borderId="7" xfId="0" applyNumberFormat="1" applyFont="1" applyFill="1" applyBorder="1" applyAlignment="1">
      <alignment vertical="center" wrapText="1"/>
    </xf>
    <xf numFmtId="44" fontId="1" fillId="2" borderId="9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vertical="center"/>
    </xf>
    <xf numFmtId="44" fontId="2" fillId="17" borderId="1" xfId="0" applyNumberFormat="1" applyFont="1" applyFill="1" applyBorder="1" applyAlignment="1">
      <alignment vertical="center"/>
    </xf>
    <xf numFmtId="44" fontId="1" fillId="17" borderId="1" xfId="0" applyNumberFormat="1" applyFont="1" applyFill="1" applyBorder="1" applyAlignment="1">
      <alignment vertical="center"/>
    </xf>
    <xf numFmtId="44" fontId="21" fillId="16" borderId="1" xfId="0" applyNumberFormat="1" applyFont="1" applyFill="1" applyBorder="1" applyAlignment="1">
      <alignment vertical="center"/>
    </xf>
    <xf numFmtId="44" fontId="21" fillId="0" borderId="1" xfId="0" applyNumberFormat="1" applyFont="1" applyFill="1" applyBorder="1" applyAlignment="1">
      <alignment vertical="center" wrapText="1"/>
    </xf>
    <xf numFmtId="44" fontId="1" fillId="0" borderId="8" xfId="0" applyNumberFormat="1" applyFont="1" applyFill="1" applyBorder="1" applyAlignment="1">
      <alignment vertical="center" wrapText="1"/>
    </xf>
    <xf numFmtId="44" fontId="17" fillId="0" borderId="1" xfId="0" applyNumberFormat="1" applyFont="1" applyFill="1" applyBorder="1" applyAlignment="1">
      <alignment vertical="center" wrapText="1"/>
    </xf>
    <xf numFmtId="44" fontId="1" fillId="0" borderId="8" xfId="0" applyNumberFormat="1" applyFont="1" applyFill="1" applyBorder="1" applyAlignment="1">
      <alignment horizontal="center" vertical="center" wrapText="1"/>
    </xf>
    <xf numFmtId="44" fontId="1" fillId="0" borderId="7" xfId="0" applyNumberFormat="1" applyFont="1" applyFill="1" applyBorder="1" applyAlignment="1">
      <alignment vertical="center" wrapText="1"/>
    </xf>
    <xf numFmtId="44" fontId="1" fillId="0" borderId="9" xfId="0" applyNumberFormat="1" applyFont="1" applyFill="1" applyBorder="1" applyAlignment="1">
      <alignment vertical="center" wrapText="1"/>
    </xf>
    <xf numFmtId="164" fontId="20" fillId="9" borderId="1" xfId="0" applyNumberFormat="1" applyFont="1" applyFill="1" applyBorder="1" applyAlignment="1">
      <alignment vertical="center"/>
    </xf>
    <xf numFmtId="44" fontId="2" fillId="9" borderId="8" xfId="0" applyNumberFormat="1" applyFont="1" applyFill="1" applyBorder="1" applyAlignment="1">
      <alignment vertical="center"/>
    </xf>
    <xf numFmtId="44" fontId="2" fillId="9" borderId="1" xfId="0" applyNumberFormat="1" applyFont="1" applyFill="1" applyBorder="1" applyAlignment="1">
      <alignment vertical="center"/>
    </xf>
    <xf numFmtId="44" fontId="1" fillId="9" borderId="1" xfId="0" applyNumberFormat="1" applyFont="1" applyFill="1" applyBorder="1" applyAlignment="1">
      <alignment vertical="center"/>
    </xf>
    <xf numFmtId="44" fontId="16" fillId="9" borderId="1" xfId="0" applyNumberFormat="1" applyFont="1" applyFill="1" applyBorder="1" applyAlignment="1">
      <alignment vertical="center"/>
    </xf>
    <xf numFmtId="44" fontId="15" fillId="9" borderId="8" xfId="0" applyNumberFormat="1" applyFont="1" applyFill="1" applyBorder="1" applyAlignment="1">
      <alignment vertical="center"/>
    </xf>
    <xf numFmtId="44" fontId="1" fillId="9" borderId="7" xfId="0" applyNumberFormat="1" applyFont="1" applyFill="1" applyBorder="1" applyAlignment="1">
      <alignment vertical="center"/>
    </xf>
    <xf numFmtId="44" fontId="1" fillId="9" borderId="9" xfId="0" applyNumberFormat="1" applyFont="1" applyFill="1" applyBorder="1" applyAlignment="1">
      <alignment vertical="center"/>
    </xf>
    <xf numFmtId="44" fontId="1" fillId="9" borderId="1" xfId="0" applyNumberFormat="1" applyFont="1" applyFill="1" applyBorder="1" applyAlignment="1">
      <alignment vertical="center" wrapText="1"/>
    </xf>
    <xf numFmtId="44" fontId="2" fillId="9" borderId="9" xfId="0" applyNumberFormat="1" applyFont="1" applyFill="1" applyBorder="1" applyAlignment="1">
      <alignment horizontal="center" vertical="center" wrapText="1"/>
    </xf>
    <xf numFmtId="44" fontId="1" fillId="9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44" fontId="2" fillId="18" borderId="8" xfId="0" applyNumberFormat="1" applyFont="1" applyFill="1" applyBorder="1" applyAlignment="1">
      <alignment vertical="center"/>
    </xf>
    <xf numFmtId="44" fontId="2" fillId="18" borderId="9" xfId="0" applyNumberFormat="1" applyFont="1" applyFill="1" applyBorder="1" applyAlignment="1">
      <alignment horizontal="right" vertical="center" wrapText="1"/>
    </xf>
    <xf numFmtId="44" fontId="2" fillId="18" borderId="1" xfId="0" applyNumberFormat="1" applyFont="1" applyFill="1" applyBorder="1" applyAlignment="1">
      <alignment vertical="center"/>
    </xf>
    <xf numFmtId="44" fontId="1" fillId="18" borderId="1" xfId="0" applyNumberFormat="1" applyFont="1" applyFill="1" applyBorder="1" applyAlignment="1">
      <alignment horizontal="center" vertical="center"/>
    </xf>
    <xf numFmtId="44" fontId="1" fillId="18" borderId="1" xfId="0" applyNumberFormat="1" applyFont="1" applyFill="1" applyBorder="1" applyAlignment="1">
      <alignment vertical="center"/>
    </xf>
    <xf numFmtId="44" fontId="20" fillId="18" borderId="1" xfId="0" applyNumberFormat="1" applyFont="1" applyFill="1" applyBorder="1" applyAlignment="1">
      <alignment vertical="center"/>
    </xf>
    <xf numFmtId="44" fontId="16" fillId="18" borderId="1" xfId="0" applyNumberFormat="1" applyFont="1" applyFill="1" applyBorder="1" applyAlignment="1">
      <alignment vertical="center"/>
    </xf>
    <xf numFmtId="44" fontId="21" fillId="18" borderId="1" xfId="0" applyNumberFormat="1" applyFont="1" applyFill="1" applyBorder="1" applyAlignment="1">
      <alignment vertical="center"/>
    </xf>
    <xf numFmtId="44" fontId="2" fillId="18" borderId="1" xfId="0" applyNumberFormat="1" applyFont="1" applyFill="1" applyBorder="1" applyAlignment="1">
      <alignment vertical="center" wrapText="1"/>
    </xf>
    <xf numFmtId="44" fontId="13" fillId="18" borderId="8" xfId="0" applyNumberFormat="1" applyFont="1" applyFill="1" applyBorder="1" applyAlignment="1">
      <alignment vertical="center"/>
    </xf>
    <xf numFmtId="44" fontId="2" fillId="18" borderId="7" xfId="0" applyNumberFormat="1" applyFont="1" applyFill="1" applyBorder="1" applyAlignment="1">
      <alignment vertical="center"/>
    </xf>
    <xf numFmtId="44" fontId="1" fillId="18" borderId="9" xfId="0" applyNumberFormat="1" applyFont="1" applyFill="1" applyBorder="1" applyAlignment="1">
      <alignment horizontal="center" vertical="center"/>
    </xf>
    <xf numFmtId="44" fontId="2" fillId="18" borderId="9" xfId="0" applyNumberFormat="1" applyFont="1" applyFill="1" applyBorder="1" applyAlignment="1">
      <alignment vertical="center"/>
    </xf>
    <xf numFmtId="44" fontId="2" fillId="18" borderId="1" xfId="0" applyNumberFormat="1" applyFont="1" applyFill="1" applyBorder="1" applyAlignment="1">
      <alignment horizontal="right" vertical="center"/>
    </xf>
    <xf numFmtId="44" fontId="1" fillId="18" borderId="1" xfId="0" applyNumberFormat="1" applyFont="1" applyFill="1" applyBorder="1" applyAlignment="1">
      <alignment vertical="center" wrapText="1"/>
    </xf>
    <xf numFmtId="44" fontId="1" fillId="18" borderId="1" xfId="0" applyNumberFormat="1" applyFont="1" applyFill="1" applyBorder="1" applyAlignment="1">
      <alignment horizontal="right" vertical="center" wrapText="1"/>
    </xf>
    <xf numFmtId="164" fontId="2" fillId="18" borderId="1" xfId="0" applyNumberFormat="1" applyFont="1" applyFill="1" applyBorder="1" applyAlignment="1">
      <alignment vertical="center"/>
    </xf>
    <xf numFmtId="44" fontId="20" fillId="9" borderId="1" xfId="0" applyNumberFormat="1" applyFont="1" applyFill="1" applyBorder="1" applyAlignment="1">
      <alignment vertical="center"/>
    </xf>
    <xf numFmtId="44" fontId="13" fillId="9" borderId="8" xfId="0" applyNumberFormat="1" applyFont="1" applyFill="1" applyBorder="1" applyAlignment="1">
      <alignment vertical="center"/>
    </xf>
    <xf numFmtId="44" fontId="2" fillId="9" borderId="1" xfId="0" applyNumberFormat="1" applyFont="1" applyFill="1" applyBorder="1" applyAlignment="1">
      <alignment horizontal="center" vertical="center"/>
    </xf>
    <xf numFmtId="44" fontId="1" fillId="8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164" fontId="2" fillId="19" borderId="1" xfId="0" applyNumberFormat="1" applyFont="1" applyFill="1" applyBorder="1" applyAlignment="1">
      <alignment vertical="center"/>
    </xf>
    <xf numFmtId="164" fontId="2" fillId="17" borderId="1" xfId="0" applyNumberFormat="1" applyFont="1" applyFill="1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/>
    </xf>
    <xf numFmtId="44" fontId="9" fillId="0" borderId="8" xfId="0" applyNumberFormat="1" applyFont="1" applyFill="1" applyBorder="1" applyAlignment="1">
      <alignment vertical="center"/>
    </xf>
    <xf numFmtId="0" fontId="4" fillId="20" borderId="3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9" fontId="2" fillId="20" borderId="9" xfId="0" applyNumberFormat="1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44" fontId="2" fillId="20" borderId="8" xfId="0" applyNumberFormat="1" applyFont="1" applyFill="1" applyBorder="1" applyAlignment="1">
      <alignment horizontal="center" vertical="center"/>
    </xf>
    <xf numFmtId="44" fontId="2" fillId="20" borderId="1" xfId="0" applyNumberFormat="1" applyFont="1" applyFill="1" applyBorder="1" applyAlignment="1">
      <alignment horizontal="center" vertical="center"/>
    </xf>
    <xf numFmtId="9" fontId="2" fillId="20" borderId="1" xfId="0" applyNumberFormat="1" applyFont="1" applyFill="1" applyBorder="1" applyAlignment="1">
      <alignment horizontal="center" vertical="center"/>
    </xf>
    <xf numFmtId="44" fontId="2" fillId="20" borderId="16" xfId="0" applyNumberFormat="1" applyFont="1" applyFill="1" applyBorder="1" applyAlignment="1">
      <alignment horizontal="center" vertical="center"/>
    </xf>
    <xf numFmtId="44" fontId="9" fillId="20" borderId="8" xfId="0" applyNumberFormat="1" applyFont="1" applyFill="1" applyBorder="1" applyAlignment="1">
      <alignment vertical="center"/>
    </xf>
    <xf numFmtId="164" fontId="1" fillId="20" borderId="14" xfId="0" applyNumberFormat="1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2" fillId="20" borderId="1" xfId="0" applyNumberFormat="1" applyFont="1" applyFill="1" applyBorder="1" applyAlignment="1">
      <alignment vertical="center"/>
    </xf>
    <xf numFmtId="44" fontId="2" fillId="20" borderId="1" xfId="1" applyNumberFormat="1" applyFont="1" applyFill="1" applyBorder="1" applyAlignment="1">
      <alignment horizontal="center" vertical="center"/>
    </xf>
    <xf numFmtId="164" fontId="9" fillId="2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4" fontId="0" fillId="0" borderId="18" xfId="0" applyNumberFormat="1" applyBorder="1"/>
    <xf numFmtId="0" fontId="8" fillId="0" borderId="0" xfId="0" applyFont="1"/>
    <xf numFmtId="4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11" fillId="0" borderId="0" xfId="0" applyNumberFormat="1" applyFont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8EFA80C0-E013-4C0A-833C-D76EE806826E}" userId="S::Teresa.Y.Davis@ttu.edu::7362e2fb-8a3a-4449-a53a-cce3a3c5a7e1" providerId="AD"/>
  <person displayName="Davis, Teresa Y" id="{6C4D0481-88D2-480B-9D40-9E4EA1C566D3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6" dT="2021-12-15T21:35:34.96" personId="{6C4D0481-88D2-480B-9D40-9E4EA1C566D3}" id="{40730F66-48FD-4468-93C9-CC76F429C2A5}">
    <text>12-15 EMAIL NEED SIGN</text>
  </threadedComment>
  <threadedComment ref="R18" dT="2022-01-05T21:43:24.07" personId="{6C4D0481-88D2-480B-9D40-9E4EA1C566D3}" id="{78F697B8-D1F2-4C3D-94BF-3A54D1CABDDC}">
    <text>1-4 status in TC inactive by administrator</text>
  </threadedComment>
  <threadedComment ref="W19" dT="2022-01-14T16:40:31.42" personId="{6C4D0481-88D2-480B-9D40-9E4EA1C566D3}" id="{80F6F5AC-FA7E-4FAF-AD09-34A40BC5EC2B}">
    <text>CONTRACT TURNED IN 1-14</text>
  </threadedComment>
  <threadedComment ref="R22" dT="2021-01-20T14:57:40.44" personId="{8EFA80C0-E013-4C0A-833C-D76EE806826E}" id="{A0C42A40-8CC1-40C8-B572-E094C89775F3}">
    <text>org on hold due to COVID</text>
  </threadedComment>
  <threadedComment ref="A23" dT="2021-11-01T21:11:26.17" personId="{6C4D0481-88D2-480B-9D40-9E4EA1C566D3}" id="{7DD7219A-45E7-4B97-82E6-5346F761BECF}">
    <text>started FY22 with contingency</text>
  </threadedComment>
  <threadedComment ref="A23" dT="2021-11-24T17:31:57.02" personId="{6C4D0481-88D2-480B-9D40-9E4EA1C566D3}" id="{985AA571-5FD5-4232-929D-AC8AABB18B96}" parentId="{7DD7219A-45E7-4B97-82E6-5346F761BECF}">
    <text>needs to registrate with techconnect</text>
  </threadedComment>
  <threadedComment ref="W25" dT="2021-12-16T21:48:42.80" personId="{6C4D0481-88D2-480B-9D40-9E4EA1C566D3}" id="{1B903FCD-6851-4506-B531-1D4D5CDFCF01}">
    <text>12-15 NO FC TURNED IN</text>
  </threadedComment>
  <threadedComment ref="Z26" dT="2022-02-28T17:20:28.66" personId="{6C4D0481-88D2-480B-9D40-9E4EA1C566D3}" id="{3932444D-816D-49C6-9371-0DCC943B2510}">
    <text>2-25 email appeal - Omar Abdelwahed</text>
  </threadedComment>
  <threadedComment ref="M32" dT="2020-12-17T16:27:43.01" personId="{8EFA80C0-E013-4C0A-833C-D76EE806826E}" id="{3EC9916D-2981-48C8-B375-CE9D9498FD08}">
    <text>FROZEN AS OF 12-15 NOT COMPLIAAND WITH REGISTRATION AND RISK MANA\GEMENT</text>
  </threadedComment>
  <threadedComment ref="S33" dT="2022-01-20T18:05:57.37" personId="{6C4D0481-88D2-480B-9D40-9E4EA1C566D3}" id="{08797473-1BA7-4172-BAE4-E755C3E68325}">
    <text>1-14 wanted to submit last years</text>
  </threadedComment>
  <threadedComment ref="W33" dT="2022-01-21T20:25:08.63" personId="{6C4D0481-88D2-480B-9D40-9E4EA1C566D3}" id="{F0224C73-AF78-47FD-A00E-4B5494333BE9}">
    <text>TURNED IN 1-20</text>
  </threadedComment>
  <threadedComment ref="W36" dT="2022-01-20T19:39:36.54" personId="{6C4D0481-88D2-480B-9D40-9E4EA1C566D3}" id="{477EC734-F513-4C29-8AF5-5239F1918F9C}">
    <text>TURNED IN 1-14</text>
  </threadedComment>
  <threadedComment ref="A41" dT="2021-11-01T19:09:16.06" personId="{6C4D0481-88D2-480B-9D40-9E4EA1C566D3}" id="{CEB899F6-4799-4C3F-9844-A014A3E0E72E}">
    <text>started FY22</text>
  </threadedComment>
  <threadedComment ref="W41" dT="2021-12-16T21:49:21.23" personId="{6C4D0481-88D2-480B-9D40-9E4EA1C566D3}" id="{5DAE3466-D259-49F3-A92C-D55B798C217F}">
    <text>12-16 NO BUDGET TURNED IN</text>
  </threadedComment>
  <threadedComment ref="R43" dT="2021-11-16T15:48:03.90" personId="{6C4D0481-88D2-480B-9D40-9E4EA1C566D3}" id="{F7155871-7336-46E6-BECB-0CE0A86F022E}">
    <text>REC'V  overage funding (Austin) 11-2021</text>
  </threadedComment>
  <threadedComment ref="W54" dT="2022-01-14T20:17:01.66" personId="{6C4D0481-88D2-480B-9D40-9E4EA1C566D3}" id="{7574449A-3356-47C6-992E-BB14955FC820}">
    <text>TURNED IN 1-13</text>
  </threadedComment>
  <threadedComment ref="W59" dT="2022-01-14T17:05:37.03" personId="{6C4D0481-88D2-480B-9D40-9E4EA1C566D3}" id="{0351E757-51E5-496A-9F24-D97E61FEE654}">
    <text>FUNDING CONTRACT TURNED IN 1-14</text>
  </threadedComment>
  <threadedComment ref="W63" dT="2022-01-20T19:48:46.51" personId="{6C4D0481-88D2-480B-9D40-9E4EA1C566D3}" id="{3B0344B3-2FE3-4C07-8D2A-436261128BB9}">
    <text>TURNED IN 1-14</text>
  </threadedComment>
  <threadedComment ref="A64" dT="2022-01-31T22:37:43.77" personId="{6C4D0481-88D2-480B-9D40-9E4EA1C566D3}" id="{FA736294-4059-401B-B8B9-74A7A7201368}">
    <text>FROZEN</text>
  </threadedComment>
  <threadedComment ref="W64" dT="2021-12-16T20:35:47.55" personId="{6C4D0481-88D2-480B-9D40-9E4EA1C566D3}" id="{50EC5A03-55A9-42A2-A1ED-FA17F16AE7BC}">
    <text>AS OF 12-16  BUDGET NOT TURNED IN</text>
  </threadedComment>
  <threadedComment ref="W66" dT="2022-01-05T15:39:30.11" personId="{6C4D0481-88D2-480B-9D40-9E4EA1C566D3}" id="{5C9670DE-CAFA-43BB-8754-7070A8DA1036}">
    <text>FC submitted in techconnect 12-29</text>
  </threadedComment>
  <threadedComment ref="A67" dT="2021-11-01T19:59:02.14" personId="{6C4D0481-88D2-480B-9D40-9E4EA1C566D3}" id="{236B427A-E66C-4E87-969B-87C7C156D721}">
    <text>start FY22 in contingency</text>
  </threadedComment>
  <threadedComment ref="A68" dT="2021-09-21T14:30:14.44" personId="{6C4D0481-88D2-480B-9D40-9E4EA1C566D3}" id="{D6FFB6E9-9498-4FF3-B093-76582A1748D8}">
    <text>FY 21 rec'v $260.00 DN attend FT lost bal
FY22 DNA/rec'v contingency $500.00</text>
  </threadedComment>
  <threadedComment ref="W68" dT="2021-12-16T20:40:04.47" personId="{6C4D0481-88D2-480B-9D40-9E4EA1C566D3}" id="{F6C8C229-B4A7-4F38-931B-618B8B687EDE}">
    <text>AS OF 12-16 NO BUDGET</text>
  </threadedComment>
  <threadedComment ref="X68" dT="2021-12-16T20:41:10.24" personId="{6C4D0481-88D2-480B-9D40-9E4EA1C566D3}" id="{F86F45B3-C0A9-48B0-9A3E-7E5DA31E46AA}">
    <text>INTERVIEW NOT AVAIALBLE;  PICK NEW DATE AND TIME</text>
  </threadedComment>
  <threadedComment ref="W76" dT="2021-12-16T21:50:15.27" personId="{6C4D0481-88D2-480B-9D40-9E4EA1C566D3}" id="{79A1C3F3-5645-4452-8FB2-591387A9CB62}">
    <text>12-16 NO BUDGET TURNED IN</text>
  </threadedComment>
  <threadedComment ref="A79" dT="2022-01-31T22:40:46.16" personId="{6C4D0481-88D2-480B-9D40-9E4EA1C566D3}" id="{2496F324-BB72-44C2-87C8-E44026B3AC91}">
    <text>FROZEN</text>
  </threadedComment>
  <threadedComment ref="R80" dT="2021-11-19T22:20:51.48" personId="{6C4D0481-88D2-480B-9D40-9E4EA1C566D3}" id="{143F856A-0C3A-402F-9711-306CAB43F2C9}">
    <text>award contingency 11-19-21</text>
  </threadedComment>
  <threadedComment ref="R81" dT="2021-11-24T16:45:40.12" personId="{6C4D0481-88D2-480B-9D40-9E4EA1C566D3}" id="{F0A63383-57D2-4758-88DD-9556F6B332FE}">
    <text>CONTINGENCY</text>
  </threadedComment>
  <threadedComment ref="W91" dT="2021-12-16T21:50:38.02" personId="{6C4D0481-88D2-480B-9D40-9E4EA1C566D3}" id="{8C65FAEF-5BBE-43EA-832B-5A10FBA16A12}">
    <text>12-16 NO BUDGET TURNED IN</text>
  </threadedComment>
  <threadedComment ref="A100" dT="2021-11-01T19:58:26.18" personId="{6C4D0481-88D2-480B-9D40-9E4EA1C566D3}" id="{FE55E599-6FD2-41B8-8D24-D49D534512FC}">
    <text>started FY22 with contingency</text>
  </threadedComment>
  <threadedComment ref="R101" dT="2021-01-15T16:19:32.96" personId="{8EFA80C0-E013-4C0A-833C-D76EE806826E}" id="{BF8CC0B5-BDFA-44E1-8806-1A6112DAAC81}">
    <text>org didn't apply due to COVID spending limitations</text>
  </threadedComment>
  <threadedComment ref="W104" dT="2021-12-16T20:43:53.79" personId="{6C4D0481-88D2-480B-9D40-9E4EA1C566D3}" id="{3AF9947C-EA8F-4CC8-A1D9-F846E2435303}">
    <text>AS OF 12-15 NO BUDGET OR SIGN</text>
  </threadedComment>
  <threadedComment ref="W107" dT="2022-01-20T19:53:58.96" personId="{6C4D0481-88D2-480B-9D40-9E4EA1C566D3}" id="{701E3990-B1BE-4BF2-A907-7B6E4F0D1AF4}">
    <text>TURNED IN 1-16</text>
  </threadedComment>
  <threadedComment ref="A114" dT="2021-11-03T19:17:24.04" personId="{6C4D0481-88D2-480B-9D40-9E4EA1C566D3}" id="{023A5434-B230-4F4F-967E-6E5B8B9A012F}">
    <text>org established in 2018; apply SGA 2021</text>
  </threadedComment>
  <threadedComment ref="Z125" dT="2022-02-28T20:39:37.41" personId="{6C4D0481-88D2-480B-9D40-9E4EA1C566D3}" id="{4FB57A91-1040-414A-A873-55682E241A86}">
    <text>2-24 APPEAL - Andrew Talamantes</text>
  </threadedComment>
  <threadedComment ref="Z131" dT="2022-02-28T20:33:18.58" personId="{6C4D0481-88D2-480B-9D40-9E4EA1C566D3}" id="{9FC6908A-2D8B-4DCE-8327-38B07C443D26}">
    <text>2-28 appeal - Omar</text>
  </threadedComment>
  <threadedComment ref="W134" dT="2021-12-16T21:51:17.91" personId="{6C4D0481-88D2-480B-9D40-9E4EA1C566D3}" id="{E8B70F96-6849-491B-AACC-D683B531CB59}">
    <text>12-16 NO FUNDING TURNED IN</text>
  </threadedComment>
  <threadedComment ref="Z134" dT="2022-02-28T17:26:08.36" personId="{6C4D0481-88D2-480B-9D40-9E4EA1C566D3}" id="{D282079E-E191-446A-A236-4BA05DFF7DB9}">
    <text>appeal email 2-22   Yobesh Okero</text>
  </threadedComment>
  <threadedComment ref="A139" dT="2022-01-31T22:33:55.45" personId="{6C4D0481-88D2-480B-9D40-9E4EA1C566D3}" id="{081CCF9F-A8FC-4DE7-82D2-457D6FA63A66}">
    <text>FROZEN</text>
  </threadedComment>
  <threadedComment ref="A151" dT="2022-01-31T22:30:35.29" personId="{6C4D0481-88D2-480B-9D40-9E4EA1C566D3}" id="{6F2D2B0C-AD4D-40A7-9B17-932D5DB6134B}">
    <text>FROZEN</text>
  </threadedComment>
  <threadedComment ref="Z153" dT="2022-02-28T21:03:07.38" personId="{6C4D0481-88D2-480B-9D40-9E4EA1C566D3}" id="{22A1703E-FF6A-4F08-8E5C-94D61B775541}">
    <text>2-25 APPEAL - Nolan Shelton</text>
  </threadedComment>
  <threadedComment ref="A161" dT="2021-11-01T20:54:43.94" personId="{6C4D0481-88D2-480B-9D40-9E4EA1C566D3}" id="{C6832CCB-233B-497E-9DD1-E4974EA4F25B}">
    <text>started FY22 with contingency</text>
  </threadedComment>
  <threadedComment ref="R163" dT="2021-01-15T18:13:19.03" personId="{8EFA80C0-E013-4C0A-833C-D76EE806826E}" id="{080635E9-8FDB-47C2-9C67-84A00D0A38DC}">
    <text>TC frozen as of 11-20</text>
  </threadedComment>
  <threadedComment ref="S164" dT="2022-01-14T16:33:54.00" personId="{6C4D0481-88D2-480B-9D40-9E4EA1C566D3}" id="{75065B1B-45A4-4C73-9C92-9831BDD36C2B}">
    <text>FROZEN AS OF 1-14</text>
  </threadedComment>
  <threadedComment ref="V166" dT="2022-01-20T19:45:41.51" personId="{6C4D0481-88D2-480B-9D40-9E4EA1C566D3}" id="{875B96E0-0C41-4B59-BF00-9F8DBD887057}">
    <text>TURNED 1-15</text>
  </threadedComment>
  <threadedComment ref="V178" dT="2021-12-15T21:53:43.08" personId="{6C4D0481-88D2-480B-9D40-9E4EA1C566D3}" id="{4AF7D337-0885-4615-9F58-C538A743314E}">
    <text>12-15 EMAIL NEED SIGN</text>
  </threadedComment>
  <threadedComment ref="W178" dT="2021-12-16T20:02:36.70" personId="{6C4D0481-88D2-480B-9D40-9E4EA1C566D3}" id="{6EC47E50-921F-499F-B9F6-E25942C1F98C}">
    <text>FC turned in 12-15</text>
  </threadedComment>
  <threadedComment ref="W178" dT="2022-01-31T16:26:56.33" personId="{6C4D0481-88D2-480B-9D40-9E4EA1C566D3}" id="{7912C2BC-48B1-4722-80B4-1D581B661652}" parentId="{6EC47E50-921F-499F-B9F6-E25942C1F98C}">
    <text>budget app not turned in  interview cancelled</text>
  </threadedComment>
  <threadedComment ref="Z191" dT="2022-02-28T17:17:34.02" personId="{6C4D0481-88D2-480B-9D40-9E4EA1C566D3}" id="{74547756-DC4E-443E-B01D-E104EB8384B8}">
    <text>email 2-25 for appeal   Malory S Taylor</text>
  </threadedComment>
  <threadedComment ref="W192" dT="2022-01-20T19:12:15.74" personId="{6C4D0481-88D2-480B-9D40-9E4EA1C566D3}" id="{91BD75E2-9D63-45EE-8E4D-45B31E75A636}">
    <text>TURN IN 1-14</text>
  </threadedComment>
  <threadedComment ref="A193" dT="2021-11-01T20:43:18.21" personId="{6C4D0481-88D2-480B-9D40-9E4EA1C566D3}" id="{70F96474-9FC5-4EF5-B789-7FE2A00E13BD}">
    <text>started FY22 with contingency</text>
  </threadedComment>
  <threadedComment ref="A197" dT="2022-01-31T22:29:53.25" personId="{6C4D0481-88D2-480B-9D40-9E4EA1C566D3}" id="{C170008C-945D-4392-AF0D-EB9308C997A3}">
    <text>FROZEN</text>
  </threadedComment>
  <threadedComment ref="A207" dT="2021-11-01T19:59:43.93" personId="{6C4D0481-88D2-480B-9D40-9E4EA1C566D3}" id="{DC7C4193-2B39-4FA3-9F0F-7E70B1B1F764}">
    <text>start FY22 with contingency</text>
  </threadedComment>
  <threadedComment ref="W210" dT="2022-01-20T19:31:49.99" personId="{6C4D0481-88D2-480B-9D40-9E4EA1C566D3}" id="{F5C176A2-CB32-4511-B41E-84449AF8D5A4}">
    <text>TURNED 1-14</text>
  </threadedComment>
  <threadedComment ref="R211" dT="2020-12-18T16:36:14.15" personId="{8EFA80C0-E013-4C0A-833C-D76EE806826E}" id="{28DDBF5C-4230-4390-BCA4-6F773CC8FA49}">
    <text>FROZEN IN TC</text>
  </threadedComment>
  <threadedComment ref="A212" dT="2022-01-31T22:29:23.79" personId="{6C4D0481-88D2-480B-9D40-9E4EA1C566D3}" id="{390A8BB3-D040-40BC-8604-DA51AE2ED26B}">
    <text>FROZEN</text>
  </threadedComment>
  <threadedComment ref="S218" dT="2022-02-28T16:08:22.59" personId="{6C4D0481-88D2-480B-9D40-9E4EA1C566D3}" id="{36D4981A-E5C9-4C65-9632-D3CF3266B916}">
    <text>org filled out forms but didn't hit the submit button.</text>
  </threadedComment>
  <threadedComment ref="W219" dT="2022-01-20T19:18:50.99" personId="{6C4D0481-88D2-480B-9D40-9E4EA1C566D3}" id="{C51B1771-490D-489E-8830-E0255CD028A8}">
    <text>TURNED 1-14</text>
  </threadedComment>
  <threadedComment ref="A235" dT="2021-11-01T21:03:40.81" personId="{6C4D0481-88D2-480B-9D40-9E4EA1C566D3}" id="{D24A1DA7-7397-4030-A433-4D71B804F5CE}">
    <text>started FY22 with contengency</text>
  </threadedComment>
  <threadedComment ref="A236" dT="2021-11-01T20:57:24.90" personId="{6C4D0481-88D2-480B-9D40-9E4EA1C566D3}" id="{30B4A3C3-E933-4776-A1FD-A373A1C1EE57}">
    <text>started FY22 with contingency</text>
  </threadedComment>
  <threadedComment ref="W242" dT="2021-12-16T21:53:01.80" personId="{6C4D0481-88D2-480B-9D40-9E4EA1C566D3}" id="{7208D677-3CD0-4993-8C76-1D9DB5DCF17E}">
    <text>12-16 NO BUDGET TUIRNED IN</text>
  </threadedComment>
  <threadedComment ref="Z245" dT="2022-02-28T20:41:48.64" personId="{6C4D0481-88D2-480B-9D40-9E4EA1C566D3}" id="{00AF19E2-209B-4856-AD64-523539D0ECEF}">
    <text>2-25 APPEAL - Connor Almazan</text>
  </threadedComment>
  <threadedComment ref="W246" dT="2022-01-14T21:52:59.71" personId="{6C4D0481-88D2-480B-9D40-9E4EA1C566D3}" id="{CF164E51-019D-44B0-8169-3602A7B87158}">
    <text>RECEIVED 1-10</text>
  </threadedComment>
  <threadedComment ref="A249" dT="2021-11-01T20:00:13.84" personId="{6C4D0481-88D2-480B-9D40-9E4EA1C566D3}" id="{1093A01B-572B-4793-849A-115FFAB83F56}">
    <text>Start FY23 with contingency</text>
  </threadedComment>
  <threadedComment ref="A251" dT="2022-01-31T22:28:38.72" personId="{6C4D0481-88D2-480B-9D40-9E4EA1C566D3}" id="{C65F5999-14EB-4DF3-8242-CFA79D32130F}">
    <text>FROZEN</text>
  </threadedComment>
  <threadedComment ref="A253" dT="2021-11-01T20:32:08.33" personId="{6C4D0481-88D2-480B-9D40-9E4EA1C566D3}" id="{8538F3CF-605C-4BC0-81A4-AC1B72C73BEB}">
    <text>started FY22 with contingncy</text>
  </threadedComment>
  <threadedComment ref="Z254" dT="2022-02-28T17:00:58.96" personId="{6C4D0481-88D2-480B-9D40-9E4EA1C566D3}" id="{D6F3F67A-992D-4B56-8BA3-C0FA6B09D2B1}">
    <text>2-22 Shawna Gallegos APPLEA</text>
  </threadedComment>
  <threadedComment ref="A257" dT="2020-09-23T18:39:44.20" personId="{8EFA80C0-E013-4C0A-833C-D76EE806826E}" id="{1DAEA427-6C33-4281-8414-77F6882B496E}">
    <text>combined Range, Wildlife &amp; Fisheries and Society for Conservation Biology.   Another name Student Chapter of the Wildlife Society</text>
  </threadedComment>
  <threadedComment ref="Z259" dT="2022-02-28T21:07:41.83" personId="{6C4D0481-88D2-480B-9D40-9E4EA1C566D3}" id="{D09C8E55-3C58-477E-A0B0-7EC6DEE2122A}">
    <text>2-28 APPEAL  - Sarah Fathere</text>
  </threadedComment>
  <threadedComment ref="Z260" dT="2022-02-21T20:14:04.59" personId="{6C4D0481-88D2-480B-9D40-9E4EA1C566D3}" id="{1BA6392E-57B2-4FD6-AB71-B08625FE0EAA}">
    <text>WIP had interview sch'ed but appl/budget was nevered submitted.   BF did nterview awarded 500.00 per teresa it was deleted.</text>
  </threadedComment>
  <threadedComment ref="V262" dT="2021-12-15T21:54:47.19" personId="{6C4D0481-88D2-480B-9D40-9E4EA1C566D3}" id="{480D9967-5E34-4ECA-8650-EF0DDB1ADDD7}">
    <text>12-15 EMAIL NEED SIGNATURS</text>
  </threadedComment>
  <threadedComment ref="W269" dT="2021-12-16T19:51:39.22" personId="{6C4D0481-88D2-480B-9D40-9E4EA1C566D3}" id="{2EEB2F56-57AD-4769-9796-5A766B6B7372}">
    <text>turned in 12-16</text>
  </threadedComment>
  <threadedComment ref="V272" dT="2021-12-15T21:46:50.26" personId="{6C4D0481-88D2-480B-9D40-9E4EA1C566D3}" id="{9EA7F194-46A4-4ECF-9362-F29C005D4160}">
    <text>12-15 EMAIL NEED SIGN</text>
  </threadedComment>
  <threadedComment ref="S277" dT="2022-01-31T18:05:58.45" personId="{6C4D0481-88D2-480B-9D40-9E4EA1C566D3}" id="{10BE13DC-6686-4314-AE16-72ED4880CB0A}">
    <text>FROZEN 1-31</text>
  </threadedComment>
  <threadedComment ref="W282" dT="2022-01-14T17:07:11.12" personId="{6C4D0481-88D2-480B-9D40-9E4EA1C566D3}" id="{D20A57BA-19A8-4737-9479-B730A8E391E9}">
    <text>FUNDING CONTRACT TUNRED IN 1-14</text>
  </threadedComment>
  <threadedComment ref="Z289" dT="2022-02-28T21:10:48.26" personId="{6C4D0481-88D2-480B-9D40-9E4EA1C566D3}" id="{34A836A3-0425-43B6-9F77-5337E5AEA4A2}">
    <text>2-28 APPEAL - McKenna Tomblad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D503"/>
  <sheetViews>
    <sheetView tabSelected="1" zoomScale="150" zoomScaleNormal="15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ColWidth="11" defaultRowHeight="12.75" x14ac:dyDescent="0.2"/>
  <cols>
    <col min="1" max="1" width="27" style="13" customWidth="1"/>
    <col min="2" max="2" width="2.125" style="29" customWidth="1"/>
    <col min="3" max="3" width="11.5" style="3" customWidth="1"/>
    <col min="4" max="4" width="11.375" style="3" customWidth="1"/>
    <col min="5" max="5" width="9.375" style="3" customWidth="1"/>
    <col min="6" max="6" width="11" style="3" customWidth="1"/>
    <col min="7" max="7" width="10.25" style="3" customWidth="1"/>
    <col min="8" max="8" width="11.25" style="136" customWidth="1"/>
    <col min="9" max="9" width="11.625" style="136" customWidth="1"/>
    <col min="10" max="10" width="8.625" style="136" customWidth="1"/>
    <col min="11" max="11" width="11.375" style="136" customWidth="1"/>
    <col min="12" max="17" width="11.25" style="136" customWidth="1"/>
    <col min="18" max="19" width="13.125" style="3" customWidth="1"/>
    <col min="20" max="20" width="14" style="7" bestFit="1" customWidth="1"/>
    <col min="21" max="21" width="13.75" style="7" customWidth="1"/>
    <col min="22" max="23" width="9" style="7" customWidth="1"/>
    <col min="24" max="24" width="12" style="7" bestFit="1" customWidth="1"/>
    <col min="25" max="25" width="10" style="2" bestFit="1" customWidth="1"/>
    <col min="26" max="26" width="15.25" style="3" bestFit="1" customWidth="1"/>
    <col min="27" max="27" width="11" style="1" customWidth="1"/>
    <col min="28" max="28" width="12.5" style="1" customWidth="1"/>
    <col min="29" max="29" width="11" style="4" customWidth="1"/>
    <col min="30" max="16384" width="11" style="4"/>
  </cols>
  <sheetData>
    <row r="1" spans="1:55" s="41" customFormat="1" ht="33" customHeight="1" x14ac:dyDescent="0.2">
      <c r="A1" s="324" t="s">
        <v>366</v>
      </c>
      <c r="B1" s="324"/>
      <c r="C1" s="324"/>
      <c r="D1" s="324"/>
      <c r="E1" s="324"/>
      <c r="F1" s="324"/>
      <c r="G1" s="324"/>
      <c r="H1" s="324"/>
      <c r="I1" s="141"/>
      <c r="J1" s="141"/>
      <c r="K1" s="141"/>
      <c r="L1" s="141"/>
      <c r="M1" s="141"/>
      <c r="N1" s="141"/>
      <c r="O1" s="141"/>
      <c r="P1" s="141"/>
      <c r="Q1" s="14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</row>
    <row r="2" spans="1:55" ht="24" customHeight="1" x14ac:dyDescent="0.2">
      <c r="A2" s="310" t="s">
        <v>380</v>
      </c>
      <c r="B2" s="37"/>
      <c r="C2" s="4"/>
      <c r="D2" s="4"/>
      <c r="E2" s="4"/>
      <c r="F2" s="4"/>
      <c r="G2" s="4"/>
      <c r="H2" s="142"/>
      <c r="I2" s="142"/>
      <c r="J2" s="142"/>
      <c r="K2" s="142"/>
      <c r="L2" s="142"/>
      <c r="M2" s="142"/>
      <c r="N2" s="142"/>
      <c r="O2" s="142"/>
      <c r="P2" s="282"/>
      <c r="Q2" s="142"/>
      <c r="R2" s="190"/>
      <c r="S2" s="35" t="s">
        <v>352</v>
      </c>
      <c r="T2" s="33"/>
      <c r="U2" s="35" t="s">
        <v>352</v>
      </c>
      <c r="V2" s="35"/>
      <c r="W2" s="35"/>
      <c r="X2" s="36" t="s">
        <v>362</v>
      </c>
      <c r="Y2" s="34"/>
      <c r="Z2" s="38"/>
    </row>
    <row r="3" spans="1:55" s="6" customFormat="1" ht="67.5" customHeight="1" x14ac:dyDescent="0.2">
      <c r="A3" s="9" t="s">
        <v>0</v>
      </c>
      <c r="B3" s="9"/>
      <c r="C3" s="40" t="s">
        <v>189</v>
      </c>
      <c r="D3" s="40" t="s">
        <v>236</v>
      </c>
      <c r="E3" s="40" t="s">
        <v>237</v>
      </c>
      <c r="F3" s="40" t="s">
        <v>238</v>
      </c>
      <c r="G3" s="40" t="s">
        <v>239</v>
      </c>
      <c r="H3" s="256" t="s">
        <v>240</v>
      </c>
      <c r="I3" s="256" t="s">
        <v>288</v>
      </c>
      <c r="J3" s="256" t="s">
        <v>289</v>
      </c>
      <c r="K3" s="256" t="s">
        <v>290</v>
      </c>
      <c r="L3" s="256" t="s">
        <v>291</v>
      </c>
      <c r="M3" s="152" t="s">
        <v>292</v>
      </c>
      <c r="N3" s="152" t="s">
        <v>324</v>
      </c>
      <c r="O3" s="152" t="s">
        <v>321</v>
      </c>
      <c r="P3" s="152" t="s">
        <v>322</v>
      </c>
      <c r="Q3" s="152" t="s">
        <v>323</v>
      </c>
      <c r="R3" s="5" t="s">
        <v>319</v>
      </c>
      <c r="S3" s="212" t="s">
        <v>318</v>
      </c>
      <c r="T3" s="51" t="s">
        <v>198</v>
      </c>
      <c r="U3" s="51" t="s">
        <v>96</v>
      </c>
      <c r="V3" s="51" t="s">
        <v>293</v>
      </c>
      <c r="W3" s="51" t="s">
        <v>311</v>
      </c>
      <c r="X3" s="51" t="s">
        <v>106</v>
      </c>
      <c r="Y3" s="20" t="s">
        <v>115</v>
      </c>
      <c r="Z3" s="26" t="s">
        <v>320</v>
      </c>
    </row>
    <row r="4" spans="1:55" s="8" customFormat="1" ht="15" customHeight="1" x14ac:dyDescent="0.2">
      <c r="A4" s="315" t="s">
        <v>94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7"/>
    </row>
    <row r="5" spans="1:55" s="85" customFormat="1" ht="23.25" customHeight="1" x14ac:dyDescent="0.2">
      <c r="A5" s="84" t="s">
        <v>245</v>
      </c>
      <c r="B5" s="105"/>
      <c r="C5" s="127" t="s">
        <v>280</v>
      </c>
      <c r="D5" s="128"/>
      <c r="E5" s="128"/>
      <c r="F5" s="254"/>
      <c r="G5" s="128"/>
      <c r="H5" s="224"/>
      <c r="I5" s="225">
        <v>500</v>
      </c>
      <c r="J5" s="225"/>
      <c r="K5" s="225">
        <v>500</v>
      </c>
      <c r="L5" s="226">
        <f>H5+I5-J5-K5</f>
        <v>0</v>
      </c>
      <c r="M5" s="144">
        <v>500</v>
      </c>
      <c r="N5" s="144"/>
      <c r="O5" s="144"/>
      <c r="P5" s="144">
        <v>500</v>
      </c>
      <c r="Q5" s="205">
        <v>0</v>
      </c>
      <c r="R5" s="106">
        <v>500</v>
      </c>
      <c r="S5" s="213"/>
      <c r="T5" s="109"/>
      <c r="U5" s="109"/>
      <c r="V5" s="109"/>
      <c r="W5" s="175"/>
      <c r="Z5" s="134">
        <f>'Initial Allocation'!C6</f>
        <v>0</v>
      </c>
      <c r="AA5" s="135"/>
    </row>
    <row r="6" spans="1:55" x14ac:dyDescent="0.2">
      <c r="A6" s="81" t="s">
        <v>116</v>
      </c>
      <c r="B6" s="81"/>
      <c r="C6" s="246">
        <v>1200</v>
      </c>
      <c r="D6" s="103"/>
      <c r="E6" s="103"/>
      <c r="F6" s="246">
        <v>1200</v>
      </c>
      <c r="G6" s="246">
        <v>0</v>
      </c>
      <c r="H6" s="257">
        <v>2000</v>
      </c>
      <c r="I6" s="257"/>
      <c r="J6" s="257"/>
      <c r="K6" s="257">
        <v>1903.5</v>
      </c>
      <c r="L6" s="258">
        <f>H6+I6-J6-K6</f>
        <v>96.5</v>
      </c>
      <c r="M6" s="193">
        <v>2300</v>
      </c>
      <c r="N6" s="145"/>
      <c r="O6" s="145"/>
      <c r="P6" s="193">
        <v>2103</v>
      </c>
      <c r="Q6" s="193">
        <f>M6-P6</f>
        <v>197</v>
      </c>
      <c r="R6" s="104">
        <v>3300</v>
      </c>
      <c r="S6" s="240">
        <v>4000</v>
      </c>
      <c r="T6" s="86" t="s">
        <v>295</v>
      </c>
      <c r="U6" s="86" t="s">
        <v>295</v>
      </c>
      <c r="V6" s="102" t="s">
        <v>295</v>
      </c>
      <c r="W6" s="139"/>
      <c r="X6" s="86" t="s">
        <v>295</v>
      </c>
      <c r="Y6" s="140" t="s">
        <v>295</v>
      </c>
      <c r="Z6" s="134">
        <f>'Initial Allocation'!C7</f>
        <v>3500</v>
      </c>
      <c r="AA6" s="3"/>
      <c r="AB6" s="4"/>
    </row>
    <row r="7" spans="1:55" ht="25.5" x14ac:dyDescent="0.2">
      <c r="A7" s="10" t="s">
        <v>1</v>
      </c>
      <c r="B7" s="21" t="s">
        <v>295</v>
      </c>
      <c r="C7" s="247">
        <v>2400</v>
      </c>
      <c r="D7" s="42"/>
      <c r="E7" s="42"/>
      <c r="F7" s="247">
        <v>2397.16</v>
      </c>
      <c r="G7" s="247">
        <v>2.84</v>
      </c>
      <c r="H7" s="259">
        <v>2400</v>
      </c>
      <c r="I7" s="259"/>
      <c r="J7" s="259"/>
      <c r="K7" s="259">
        <v>500</v>
      </c>
      <c r="L7" s="258">
        <f t="shared" ref="L7:L78" si="0">H7+I7-J7-K7</f>
        <v>1900</v>
      </c>
      <c r="M7" s="194">
        <v>2500</v>
      </c>
      <c r="N7" s="146"/>
      <c r="O7" s="146"/>
      <c r="P7" s="194"/>
      <c r="Q7" s="194">
        <v>2500</v>
      </c>
      <c r="R7" s="228">
        <v>2500</v>
      </c>
      <c r="S7" s="216"/>
      <c r="T7" s="48"/>
      <c r="U7" s="107"/>
      <c r="V7" s="107"/>
      <c r="W7" s="107"/>
      <c r="X7" s="48"/>
      <c r="Y7" s="171"/>
      <c r="Z7" s="134">
        <f>'Initial Allocation'!C8</f>
        <v>0</v>
      </c>
      <c r="AA7" s="3"/>
      <c r="AB7" s="4"/>
    </row>
    <row r="8" spans="1:55" ht="25.5" x14ac:dyDescent="0.2">
      <c r="A8" s="10" t="s">
        <v>287</v>
      </c>
      <c r="B8" s="21"/>
      <c r="C8" s="247">
        <v>500</v>
      </c>
      <c r="D8" s="42"/>
      <c r="E8" s="42"/>
      <c r="F8" s="247"/>
      <c r="G8" s="247">
        <v>500</v>
      </c>
      <c r="H8" s="259"/>
      <c r="I8" s="259"/>
      <c r="J8" s="259"/>
      <c r="K8" s="259"/>
      <c r="L8" s="258"/>
      <c r="M8" s="194">
        <v>0</v>
      </c>
      <c r="N8" s="146"/>
      <c r="O8" s="146"/>
      <c r="P8" s="194"/>
      <c r="Q8" s="194"/>
      <c r="R8" s="228"/>
      <c r="S8" s="216"/>
      <c r="T8" s="48"/>
      <c r="U8" s="48"/>
      <c r="V8" s="48"/>
      <c r="W8" s="48"/>
      <c r="X8" s="48"/>
      <c r="Y8" s="171"/>
      <c r="Z8" s="134">
        <f>'Initial Allocation'!C9</f>
        <v>0</v>
      </c>
      <c r="AA8" s="3"/>
      <c r="AB8" s="4"/>
    </row>
    <row r="9" spans="1:55" s="28" customFormat="1" ht="17.25" customHeight="1" x14ac:dyDescent="0.2">
      <c r="A9" s="21" t="s">
        <v>248</v>
      </c>
      <c r="B9" s="21"/>
      <c r="C9" s="248" t="s">
        <v>282</v>
      </c>
      <c r="D9" s="43"/>
      <c r="E9" s="43"/>
      <c r="F9" s="248"/>
      <c r="G9" s="248"/>
      <c r="H9" s="260"/>
      <c r="I9" s="261"/>
      <c r="J9" s="261"/>
      <c r="K9" s="261"/>
      <c r="L9" s="258"/>
      <c r="M9" s="195">
        <v>300</v>
      </c>
      <c r="N9" s="147"/>
      <c r="O9" s="206">
        <v>300</v>
      </c>
      <c r="P9" s="195">
        <v>0</v>
      </c>
      <c r="Q9" s="195">
        <v>0</v>
      </c>
      <c r="R9" s="228"/>
      <c r="S9" s="216"/>
      <c r="T9" s="60"/>
      <c r="U9" s="60"/>
      <c r="V9" s="107"/>
      <c r="W9" s="107"/>
      <c r="X9" s="48"/>
      <c r="Y9" s="171"/>
      <c r="Z9" s="134">
        <f>'Initial Allocation'!C10</f>
        <v>0</v>
      </c>
      <c r="AA9" s="3"/>
    </row>
    <row r="10" spans="1:55" s="28" customFormat="1" ht="17.25" customHeight="1" x14ac:dyDescent="0.2">
      <c r="A10" s="21" t="s">
        <v>313</v>
      </c>
      <c r="B10" s="21" t="s">
        <v>295</v>
      </c>
      <c r="C10" s="248"/>
      <c r="D10" s="43"/>
      <c r="E10" s="43"/>
      <c r="F10" s="248"/>
      <c r="G10" s="248"/>
      <c r="H10" s="260"/>
      <c r="I10" s="261"/>
      <c r="J10" s="261"/>
      <c r="K10" s="261"/>
      <c r="L10" s="258"/>
      <c r="M10" s="195"/>
      <c r="N10" s="147"/>
      <c r="O10" s="195"/>
      <c r="P10" s="195"/>
      <c r="Q10" s="195"/>
      <c r="R10" s="228">
        <v>500</v>
      </c>
      <c r="S10" s="216"/>
      <c r="T10" s="60"/>
      <c r="U10" s="60"/>
      <c r="V10" s="107"/>
      <c r="W10" s="107"/>
      <c r="X10" s="48"/>
      <c r="Y10" s="171"/>
      <c r="Z10" s="134">
        <f>'Initial Allocation'!C11</f>
        <v>0</v>
      </c>
      <c r="AA10" s="3"/>
    </row>
    <row r="11" spans="1:55" ht="21" customHeight="1" x14ac:dyDescent="0.2">
      <c r="A11" s="10" t="s">
        <v>2</v>
      </c>
      <c r="B11" s="21"/>
      <c r="C11" s="247">
        <v>6000</v>
      </c>
      <c r="D11" s="42"/>
      <c r="E11" s="42"/>
      <c r="F11" s="247">
        <v>6000</v>
      </c>
      <c r="G11" s="247">
        <v>0</v>
      </c>
      <c r="H11" s="259">
        <v>5600</v>
      </c>
      <c r="I11" s="259"/>
      <c r="J11" s="259"/>
      <c r="K11" s="259">
        <v>3391.84</v>
      </c>
      <c r="L11" s="258">
        <f t="shared" si="0"/>
        <v>2208.16</v>
      </c>
      <c r="M11" s="194">
        <v>5600</v>
      </c>
      <c r="N11" s="146"/>
      <c r="O11" s="194"/>
      <c r="P11" s="194">
        <v>3982.38</v>
      </c>
      <c r="Q11" s="194">
        <f>M11-P11</f>
        <v>1617.62</v>
      </c>
      <c r="R11" s="228">
        <v>5600</v>
      </c>
      <c r="S11" s="216">
        <v>5900</v>
      </c>
      <c r="T11" s="107" t="s">
        <v>295</v>
      </c>
      <c r="U11" s="48" t="s">
        <v>295</v>
      </c>
      <c r="V11" s="48" t="s">
        <v>295</v>
      </c>
      <c r="W11" s="48"/>
      <c r="X11" s="48" t="s">
        <v>295</v>
      </c>
      <c r="Y11" s="171" t="s">
        <v>295</v>
      </c>
      <c r="Z11" s="134">
        <f>'Initial Allocation'!C12</f>
        <v>5000</v>
      </c>
      <c r="AA11" s="3"/>
      <c r="AB11" s="4"/>
    </row>
    <row r="12" spans="1:55" ht="18" customHeight="1" x14ac:dyDescent="0.2">
      <c r="A12" s="21" t="s">
        <v>167</v>
      </c>
      <c r="B12" s="21"/>
      <c r="C12" s="247">
        <v>150</v>
      </c>
      <c r="D12" s="42"/>
      <c r="E12" s="245">
        <v>50</v>
      </c>
      <c r="F12" s="247">
        <v>0</v>
      </c>
      <c r="G12" s="247">
        <v>100</v>
      </c>
      <c r="H12" s="259">
        <v>150</v>
      </c>
      <c r="I12" s="259"/>
      <c r="J12" s="262">
        <v>50</v>
      </c>
      <c r="K12" s="259">
        <v>0</v>
      </c>
      <c r="L12" s="258">
        <f t="shared" si="0"/>
        <v>100</v>
      </c>
      <c r="M12" s="194">
        <v>80</v>
      </c>
      <c r="N12" s="146"/>
      <c r="O12" s="207">
        <v>80</v>
      </c>
      <c r="P12" s="194">
        <v>0</v>
      </c>
      <c r="Q12" s="194">
        <v>0</v>
      </c>
      <c r="R12" s="228"/>
      <c r="S12" s="216"/>
      <c r="T12" s="107"/>
      <c r="U12" s="48"/>
      <c r="V12" s="48"/>
      <c r="W12" s="48"/>
      <c r="X12" s="48"/>
      <c r="Y12" s="171"/>
      <c r="Z12" s="134">
        <f>'Initial Allocation'!C13</f>
        <v>0</v>
      </c>
      <c r="AA12" s="3"/>
      <c r="AB12" s="4"/>
    </row>
    <row r="13" spans="1:55" s="3" customFormat="1" ht="28.5" customHeight="1" x14ac:dyDescent="0.2">
      <c r="A13" s="21" t="s">
        <v>206</v>
      </c>
      <c r="B13" s="21"/>
      <c r="C13" s="248" t="s">
        <v>98</v>
      </c>
      <c r="D13" s="43"/>
      <c r="E13" s="43"/>
      <c r="F13" s="248"/>
      <c r="G13" s="248"/>
      <c r="H13" s="259">
        <v>250</v>
      </c>
      <c r="I13" s="259"/>
      <c r="J13" s="259"/>
      <c r="K13" s="259">
        <v>250</v>
      </c>
      <c r="L13" s="258">
        <f t="shared" si="0"/>
        <v>0</v>
      </c>
      <c r="M13" s="194">
        <v>250</v>
      </c>
      <c r="N13" s="146"/>
      <c r="O13" s="194"/>
      <c r="P13" s="194">
        <v>286</v>
      </c>
      <c r="Q13" s="194">
        <f>M13-P13</f>
        <v>-36</v>
      </c>
      <c r="R13" s="228">
        <v>325</v>
      </c>
      <c r="S13" s="216">
        <v>1000</v>
      </c>
      <c r="T13" s="107" t="s">
        <v>295</v>
      </c>
      <c r="U13" s="107" t="s">
        <v>295</v>
      </c>
      <c r="V13" s="107" t="s">
        <v>295</v>
      </c>
      <c r="W13" s="107"/>
      <c r="X13" s="48" t="s">
        <v>295</v>
      </c>
      <c r="Y13" s="171" t="s">
        <v>295</v>
      </c>
      <c r="Z13" s="134">
        <f>'Initial Allocation'!C14</f>
        <v>500</v>
      </c>
    </row>
    <row r="14" spans="1:55" s="3" customFormat="1" ht="25.5" x14ac:dyDescent="0.2">
      <c r="A14" s="10" t="s">
        <v>3</v>
      </c>
      <c r="B14" s="21" t="s">
        <v>295</v>
      </c>
      <c r="C14" s="247">
        <v>850</v>
      </c>
      <c r="D14" s="42"/>
      <c r="E14" s="42"/>
      <c r="F14" s="247">
        <v>850</v>
      </c>
      <c r="G14" s="247">
        <v>0</v>
      </c>
      <c r="H14" s="259">
        <v>900</v>
      </c>
      <c r="I14" s="259"/>
      <c r="J14" s="259"/>
      <c r="K14" s="259">
        <v>0</v>
      </c>
      <c r="L14" s="258">
        <f t="shared" si="0"/>
        <v>900</v>
      </c>
      <c r="M14" s="194">
        <v>900</v>
      </c>
      <c r="N14" s="146"/>
      <c r="O14" s="207">
        <v>300</v>
      </c>
      <c r="P14" s="194">
        <v>595</v>
      </c>
      <c r="Q14" s="194">
        <v>5</v>
      </c>
      <c r="R14" s="228">
        <v>1170</v>
      </c>
      <c r="S14" s="216"/>
      <c r="T14" s="48"/>
      <c r="U14" s="107"/>
      <c r="V14" s="107"/>
      <c r="W14" s="107"/>
      <c r="X14" s="48"/>
      <c r="Y14" s="171"/>
      <c r="Z14" s="134">
        <f>'Initial Allocation'!C15</f>
        <v>0</v>
      </c>
    </row>
    <row r="15" spans="1:55" s="3" customFormat="1" ht="25.5" x14ac:dyDescent="0.2">
      <c r="A15" s="10" t="s">
        <v>129</v>
      </c>
      <c r="B15" s="21" t="s">
        <v>295</v>
      </c>
      <c r="C15" s="247">
        <v>1100</v>
      </c>
      <c r="D15" s="42"/>
      <c r="E15" s="42"/>
      <c r="F15" s="247">
        <v>1001.85</v>
      </c>
      <c r="G15" s="247">
        <v>98.15</v>
      </c>
      <c r="H15" s="259">
        <v>1430</v>
      </c>
      <c r="I15" s="259"/>
      <c r="J15" s="259"/>
      <c r="K15" s="259">
        <v>0</v>
      </c>
      <c r="L15" s="258">
        <f t="shared" si="0"/>
        <v>1430</v>
      </c>
      <c r="M15" s="194">
        <v>1440</v>
      </c>
      <c r="N15" s="146"/>
      <c r="O15" s="194"/>
      <c r="P15" s="194"/>
      <c r="Q15" s="194">
        <v>1440</v>
      </c>
      <c r="R15" s="228">
        <v>250</v>
      </c>
      <c r="S15" s="216"/>
      <c r="T15" s="107"/>
      <c r="U15" s="107"/>
      <c r="V15" s="107"/>
      <c r="W15" s="107"/>
      <c r="X15" s="48"/>
      <c r="Y15" s="171"/>
      <c r="Z15" s="134">
        <f>'Initial Allocation'!C16</f>
        <v>0</v>
      </c>
    </row>
    <row r="16" spans="1:55" s="3" customFormat="1" ht="30.75" customHeight="1" x14ac:dyDescent="0.2">
      <c r="A16" s="10" t="s">
        <v>4</v>
      </c>
      <c r="B16" s="21"/>
      <c r="C16" s="247">
        <v>900</v>
      </c>
      <c r="D16" s="42"/>
      <c r="E16" s="42"/>
      <c r="F16" s="247">
        <v>894.15</v>
      </c>
      <c r="G16" s="247">
        <v>5.85</v>
      </c>
      <c r="H16" s="259">
        <v>1100</v>
      </c>
      <c r="I16" s="259"/>
      <c r="J16" s="259"/>
      <c r="K16" s="259">
        <v>0</v>
      </c>
      <c r="L16" s="258">
        <f t="shared" si="0"/>
        <v>1100</v>
      </c>
      <c r="M16" s="194">
        <v>1300</v>
      </c>
      <c r="N16" s="146">
        <v>399</v>
      </c>
      <c r="O16" s="194"/>
      <c r="P16" s="194">
        <v>1650.17</v>
      </c>
      <c r="Q16" s="194">
        <v>48.83</v>
      </c>
      <c r="R16" s="228">
        <v>1700</v>
      </c>
      <c r="S16" s="216">
        <v>2210</v>
      </c>
      <c r="T16" s="48" t="s">
        <v>295</v>
      </c>
      <c r="U16" s="107" t="s">
        <v>295</v>
      </c>
      <c r="V16" s="107" t="s">
        <v>295</v>
      </c>
      <c r="W16" s="107"/>
      <c r="X16" s="48" t="s">
        <v>295</v>
      </c>
      <c r="Y16" s="171" t="s">
        <v>295</v>
      </c>
      <c r="Z16" s="134">
        <f>'Initial Allocation'!C17</f>
        <v>2000</v>
      </c>
    </row>
    <row r="17" spans="1:26" s="3" customFormat="1" ht="25.5" x14ac:dyDescent="0.2">
      <c r="A17" s="10" t="s">
        <v>5</v>
      </c>
      <c r="B17" s="21"/>
      <c r="C17" s="247">
        <v>3000</v>
      </c>
      <c r="D17" s="42"/>
      <c r="E17" s="42"/>
      <c r="F17" s="247">
        <v>3000</v>
      </c>
      <c r="G17" s="247">
        <v>0</v>
      </c>
      <c r="H17" s="259">
        <v>4200</v>
      </c>
      <c r="I17" s="259"/>
      <c r="J17" s="259"/>
      <c r="K17" s="259">
        <v>2379.3000000000002</v>
      </c>
      <c r="L17" s="258">
        <f t="shared" si="0"/>
        <v>1820.6999999999998</v>
      </c>
      <c r="M17" s="194">
        <v>5000</v>
      </c>
      <c r="N17" s="146"/>
      <c r="O17" s="194"/>
      <c r="P17" s="194">
        <v>5050.7299999999996</v>
      </c>
      <c r="Q17" s="194">
        <f>M17-P17</f>
        <v>-50.729999999999563</v>
      </c>
      <c r="R17" s="228">
        <v>5000</v>
      </c>
      <c r="S17" s="216">
        <v>5000</v>
      </c>
      <c r="T17" s="48" t="s">
        <v>295</v>
      </c>
      <c r="U17" s="107" t="s">
        <v>295</v>
      </c>
      <c r="V17" s="107" t="s">
        <v>295</v>
      </c>
      <c r="W17" s="107"/>
      <c r="X17" s="48" t="s">
        <v>295</v>
      </c>
      <c r="Y17" s="171" t="s">
        <v>295</v>
      </c>
      <c r="Z17" s="134">
        <f>'Initial Allocation'!C18</f>
        <v>5500</v>
      </c>
    </row>
    <row r="18" spans="1:26" s="3" customFormat="1" ht="25.5" x14ac:dyDescent="0.2">
      <c r="A18" s="21" t="s">
        <v>251</v>
      </c>
      <c r="B18" s="21" t="s">
        <v>295</v>
      </c>
      <c r="C18" s="247" t="s">
        <v>98</v>
      </c>
      <c r="D18" s="42"/>
      <c r="E18" s="42"/>
      <c r="F18" s="247"/>
      <c r="G18" s="247"/>
      <c r="H18" s="260"/>
      <c r="I18" s="259"/>
      <c r="J18" s="259"/>
      <c r="K18" s="259">
        <v>0</v>
      </c>
      <c r="L18" s="258">
        <v>0</v>
      </c>
      <c r="M18" s="195">
        <v>500</v>
      </c>
      <c r="N18" s="147"/>
      <c r="O18" s="195"/>
      <c r="P18" s="195">
        <v>327</v>
      </c>
      <c r="Q18" s="195">
        <f>M18-P18</f>
        <v>173</v>
      </c>
      <c r="R18" s="228">
        <v>550</v>
      </c>
      <c r="S18" s="216">
        <v>396</v>
      </c>
      <c r="T18" s="107" t="s">
        <v>295</v>
      </c>
      <c r="U18" s="107" t="s">
        <v>295</v>
      </c>
      <c r="V18" s="107" t="s">
        <v>295</v>
      </c>
      <c r="W18" s="107"/>
      <c r="X18" s="48"/>
      <c r="Y18" s="172"/>
      <c r="Z18" s="134">
        <f>'Initial Allocation'!C19</f>
        <v>0</v>
      </c>
    </row>
    <row r="19" spans="1:26" s="3" customFormat="1" ht="25.5" x14ac:dyDescent="0.2">
      <c r="A19" s="21" t="s">
        <v>121</v>
      </c>
      <c r="B19" s="21" t="s">
        <v>295</v>
      </c>
      <c r="C19" s="247">
        <v>850</v>
      </c>
      <c r="D19" s="42"/>
      <c r="E19" s="42"/>
      <c r="F19" s="247">
        <v>833.25</v>
      </c>
      <c r="G19" s="247">
        <v>16.75</v>
      </c>
      <c r="H19" s="259">
        <v>700</v>
      </c>
      <c r="I19" s="259"/>
      <c r="J19" s="259"/>
      <c r="K19" s="259">
        <v>700</v>
      </c>
      <c r="L19" s="258">
        <f t="shared" si="0"/>
        <v>0</v>
      </c>
      <c r="M19" s="194">
        <v>800</v>
      </c>
      <c r="N19" s="146"/>
      <c r="O19" s="194"/>
      <c r="P19" s="194">
        <v>778.51</v>
      </c>
      <c r="Q19" s="194">
        <f>M19-P19</f>
        <v>21.490000000000009</v>
      </c>
      <c r="R19" s="228">
        <v>980</v>
      </c>
      <c r="S19" s="216">
        <v>660</v>
      </c>
      <c r="T19" s="107" t="s">
        <v>295</v>
      </c>
      <c r="U19" s="48" t="s">
        <v>295</v>
      </c>
      <c r="V19" s="48" t="s">
        <v>295</v>
      </c>
      <c r="W19" s="48">
        <v>0.2</v>
      </c>
      <c r="X19" s="48" t="s">
        <v>295</v>
      </c>
      <c r="Y19" s="171" t="s">
        <v>295</v>
      </c>
      <c r="Z19" s="134">
        <f>'Initial Allocation'!C20</f>
        <v>660</v>
      </c>
    </row>
    <row r="20" spans="1:26" s="3" customFormat="1" x14ac:dyDescent="0.2">
      <c r="A20" s="21" t="s">
        <v>341</v>
      </c>
      <c r="B20" s="21"/>
      <c r="C20" s="247"/>
      <c r="D20" s="42"/>
      <c r="E20" s="42"/>
      <c r="F20" s="247"/>
      <c r="G20" s="247"/>
      <c r="H20" s="259"/>
      <c r="I20" s="259"/>
      <c r="J20" s="259"/>
      <c r="K20" s="259"/>
      <c r="L20" s="258"/>
      <c r="M20" s="194"/>
      <c r="N20" s="146"/>
      <c r="O20" s="194"/>
      <c r="P20" s="194"/>
      <c r="Q20" s="194"/>
      <c r="R20" s="228"/>
      <c r="S20" s="216">
        <v>1300</v>
      </c>
      <c r="T20" s="107" t="s">
        <v>295</v>
      </c>
      <c r="U20" s="48" t="s">
        <v>295</v>
      </c>
      <c r="V20" s="48" t="s">
        <v>295</v>
      </c>
      <c r="W20" s="48"/>
      <c r="X20" s="48" t="s">
        <v>295</v>
      </c>
      <c r="Y20" s="171"/>
      <c r="Z20" s="134">
        <f>'Initial Allocation'!C21</f>
        <v>0</v>
      </c>
    </row>
    <row r="21" spans="1:26" s="3" customFormat="1" x14ac:dyDescent="0.2">
      <c r="A21" s="21" t="s">
        <v>249</v>
      </c>
      <c r="B21" s="21"/>
      <c r="C21" s="247" t="s">
        <v>280</v>
      </c>
      <c r="D21" s="42"/>
      <c r="E21" s="42"/>
      <c r="F21" s="247"/>
      <c r="G21" s="247"/>
      <c r="H21" s="260"/>
      <c r="I21" s="259"/>
      <c r="J21" s="259"/>
      <c r="K21" s="259"/>
      <c r="L21" s="258">
        <f t="shared" si="0"/>
        <v>0</v>
      </c>
      <c r="M21" s="196">
        <v>700</v>
      </c>
      <c r="N21" s="153"/>
      <c r="O21" s="196"/>
      <c r="P21" s="196">
        <v>700</v>
      </c>
      <c r="Q21" s="196">
        <v>0</v>
      </c>
      <c r="R21" s="228">
        <v>900</v>
      </c>
      <c r="S21" s="216">
        <v>400</v>
      </c>
      <c r="T21" s="107" t="s">
        <v>295</v>
      </c>
      <c r="U21" s="110" t="s">
        <v>295</v>
      </c>
      <c r="V21" s="110" t="s">
        <v>295</v>
      </c>
      <c r="W21" s="110"/>
      <c r="X21" s="48" t="s">
        <v>295</v>
      </c>
      <c r="Y21" s="171" t="s">
        <v>295</v>
      </c>
      <c r="Z21" s="134">
        <f>'Initial Allocation'!C22</f>
        <v>400</v>
      </c>
    </row>
    <row r="22" spans="1:26" s="3" customFormat="1" ht="28.5" customHeight="1" x14ac:dyDescent="0.2">
      <c r="A22" s="21" t="s">
        <v>219</v>
      </c>
      <c r="B22" s="21"/>
      <c r="C22" s="248" t="s">
        <v>280</v>
      </c>
      <c r="D22" s="43"/>
      <c r="E22" s="43"/>
      <c r="F22" s="248"/>
      <c r="G22" s="248"/>
      <c r="H22" s="259">
        <v>300</v>
      </c>
      <c r="I22" s="259"/>
      <c r="J22" s="259"/>
      <c r="K22" s="259">
        <v>0</v>
      </c>
      <c r="L22" s="258">
        <f t="shared" si="0"/>
        <v>300</v>
      </c>
      <c r="M22" s="194">
        <v>210</v>
      </c>
      <c r="N22" s="146"/>
      <c r="O22" s="207">
        <v>210</v>
      </c>
      <c r="P22" s="194"/>
      <c r="Q22" s="194">
        <v>0</v>
      </c>
      <c r="R22" s="228"/>
      <c r="S22" s="216"/>
      <c r="T22" s="48"/>
      <c r="U22" s="48"/>
      <c r="V22" s="48"/>
      <c r="W22" s="48"/>
      <c r="X22" s="48"/>
      <c r="Y22" s="171"/>
      <c r="Z22" s="134">
        <f>'Initial Allocation'!C23</f>
        <v>0</v>
      </c>
    </row>
    <row r="23" spans="1:26" s="3" customFormat="1" ht="28.5" customHeight="1" x14ac:dyDescent="0.2">
      <c r="A23" s="21" t="s">
        <v>350</v>
      </c>
      <c r="B23" s="21"/>
      <c r="C23" s="248"/>
      <c r="D23" s="43"/>
      <c r="E23" s="43"/>
      <c r="F23" s="248"/>
      <c r="G23" s="248"/>
      <c r="H23" s="259"/>
      <c r="I23" s="259"/>
      <c r="J23" s="259"/>
      <c r="K23" s="259"/>
      <c r="L23" s="258"/>
      <c r="M23" s="194"/>
      <c r="N23" s="146"/>
      <c r="O23" s="207"/>
      <c r="P23" s="194"/>
      <c r="Q23" s="194"/>
      <c r="R23" s="228"/>
      <c r="S23" s="216"/>
      <c r="T23" s="48"/>
      <c r="U23" s="48"/>
      <c r="V23" s="48"/>
      <c r="W23" s="48"/>
      <c r="X23" s="48"/>
      <c r="Y23" s="171"/>
      <c r="Z23" s="134">
        <f>'Initial Allocation'!C24</f>
        <v>0</v>
      </c>
    </row>
    <row r="24" spans="1:26" s="3" customFormat="1" x14ac:dyDescent="0.2">
      <c r="A24" s="10" t="s">
        <v>6</v>
      </c>
      <c r="B24" s="21"/>
      <c r="C24" s="247">
        <v>6000</v>
      </c>
      <c r="D24" s="42"/>
      <c r="E24" s="42"/>
      <c r="F24" s="247">
        <v>5416.77</v>
      </c>
      <c r="G24" s="247">
        <v>583.23</v>
      </c>
      <c r="H24" s="259">
        <v>7500</v>
      </c>
      <c r="I24" s="259"/>
      <c r="J24" s="259"/>
      <c r="K24" s="259">
        <v>5000</v>
      </c>
      <c r="L24" s="258">
        <f t="shared" si="0"/>
        <v>2500</v>
      </c>
      <c r="M24" s="194">
        <v>5000</v>
      </c>
      <c r="N24" s="146"/>
      <c r="O24" s="194"/>
      <c r="P24" s="194"/>
      <c r="Q24" s="194">
        <v>5000</v>
      </c>
      <c r="R24" s="229">
        <v>4500</v>
      </c>
      <c r="S24" s="215">
        <v>5000</v>
      </c>
      <c r="T24" s="107" t="s">
        <v>295</v>
      </c>
      <c r="U24" s="107" t="s">
        <v>295</v>
      </c>
      <c r="V24" s="107" t="s">
        <v>295</v>
      </c>
      <c r="W24" s="107"/>
      <c r="X24" s="48" t="s">
        <v>295</v>
      </c>
      <c r="Y24" s="171" t="s">
        <v>295</v>
      </c>
      <c r="Z24" s="134">
        <f>'Initial Allocation'!C25</f>
        <v>4000</v>
      </c>
    </row>
    <row r="25" spans="1:26" s="3" customFormat="1" ht="25.5" x14ac:dyDescent="0.2">
      <c r="A25" s="21" t="s">
        <v>7</v>
      </c>
      <c r="B25" s="19"/>
      <c r="C25" s="247">
        <v>5000</v>
      </c>
      <c r="D25" s="42"/>
      <c r="E25" s="42"/>
      <c r="F25" s="247">
        <v>5000</v>
      </c>
      <c r="G25" s="247">
        <v>0</v>
      </c>
      <c r="H25" s="259">
        <v>5000</v>
      </c>
      <c r="I25" s="259"/>
      <c r="J25" s="259"/>
      <c r="K25" s="259">
        <v>2800.37</v>
      </c>
      <c r="L25" s="258">
        <f t="shared" si="0"/>
        <v>2199.63</v>
      </c>
      <c r="M25" s="194">
        <v>5000</v>
      </c>
      <c r="N25" s="146"/>
      <c r="O25" s="194"/>
      <c r="P25" s="194">
        <v>4372.3100000000004</v>
      </c>
      <c r="Q25" s="194">
        <f>M25-P25</f>
        <v>627.6899999999996</v>
      </c>
      <c r="R25" s="228">
        <v>5000</v>
      </c>
      <c r="S25" s="216">
        <v>5000</v>
      </c>
      <c r="T25" s="48" t="s">
        <v>295</v>
      </c>
      <c r="U25" s="48" t="s">
        <v>295</v>
      </c>
      <c r="V25" s="48" t="s">
        <v>295</v>
      </c>
      <c r="W25" s="48">
        <v>0.2</v>
      </c>
      <c r="X25" s="48" t="s">
        <v>295</v>
      </c>
      <c r="Y25" s="171" t="s">
        <v>295</v>
      </c>
      <c r="Z25" s="134">
        <f>'Initial Allocation'!C26</f>
        <v>5000</v>
      </c>
    </row>
    <row r="26" spans="1:26" s="136" customFormat="1" ht="25.5" x14ac:dyDescent="0.2">
      <c r="A26" s="211" t="s">
        <v>8</v>
      </c>
      <c r="B26" s="211"/>
      <c r="C26" s="247">
        <v>6500</v>
      </c>
      <c r="D26" s="42">
        <v>500</v>
      </c>
      <c r="E26" s="42"/>
      <c r="F26" s="247">
        <v>6988.1</v>
      </c>
      <c r="G26" s="247">
        <v>11.9</v>
      </c>
      <c r="H26" s="259">
        <v>6500</v>
      </c>
      <c r="I26" s="259"/>
      <c r="J26" s="259"/>
      <c r="K26" s="259">
        <v>643.46</v>
      </c>
      <c r="L26" s="258">
        <f t="shared" si="0"/>
        <v>5856.54</v>
      </c>
      <c r="M26" s="236">
        <v>8500</v>
      </c>
      <c r="N26" s="285"/>
      <c r="O26" s="236"/>
      <c r="P26" s="236">
        <v>4239.3500000000004</v>
      </c>
      <c r="Q26" s="236">
        <f>M26-P26</f>
        <v>4260.6499999999996</v>
      </c>
      <c r="R26" s="228">
        <v>9350</v>
      </c>
      <c r="S26" s="216">
        <v>10150</v>
      </c>
      <c r="T26" s="60" t="s">
        <v>295</v>
      </c>
      <c r="U26" s="60" t="s">
        <v>295</v>
      </c>
      <c r="V26" s="60" t="s">
        <v>295</v>
      </c>
      <c r="W26" s="60"/>
      <c r="X26" s="60" t="s">
        <v>295</v>
      </c>
      <c r="Y26" s="172" t="s">
        <v>295</v>
      </c>
      <c r="Z26" s="134">
        <f>'Initial Allocation'!C27</f>
        <v>9000</v>
      </c>
    </row>
    <row r="27" spans="1:26" s="3" customFormat="1" ht="25.5" x14ac:dyDescent="0.2">
      <c r="A27" s="19" t="s">
        <v>138</v>
      </c>
      <c r="B27" s="19"/>
      <c r="C27" s="247">
        <v>1200</v>
      </c>
      <c r="D27" s="42">
        <v>300</v>
      </c>
      <c r="E27" s="42"/>
      <c r="F27" s="247">
        <v>1500</v>
      </c>
      <c r="G27" s="247">
        <v>0</v>
      </c>
      <c r="H27" s="259">
        <v>900</v>
      </c>
      <c r="I27" s="259"/>
      <c r="J27" s="259"/>
      <c r="K27" s="259">
        <v>900</v>
      </c>
      <c r="L27" s="258">
        <f t="shared" si="0"/>
        <v>0</v>
      </c>
      <c r="M27" s="194">
        <v>1080</v>
      </c>
      <c r="N27" s="146"/>
      <c r="O27" s="194"/>
      <c r="P27" s="194">
        <v>164.68</v>
      </c>
      <c r="Q27" s="194">
        <f>M27-P27</f>
        <v>915.31999999999994</v>
      </c>
      <c r="R27" s="228">
        <v>1080</v>
      </c>
      <c r="S27" s="216">
        <v>1404</v>
      </c>
      <c r="T27" s="107" t="s">
        <v>295</v>
      </c>
      <c r="U27" s="107" t="s">
        <v>295</v>
      </c>
      <c r="V27" s="107" t="s">
        <v>295</v>
      </c>
      <c r="W27" s="107"/>
      <c r="X27" s="48" t="s">
        <v>295</v>
      </c>
      <c r="Y27" s="171" t="s">
        <v>295</v>
      </c>
      <c r="Z27" s="134">
        <f>'Initial Allocation'!C28</f>
        <v>1080</v>
      </c>
    </row>
    <row r="28" spans="1:26" s="3" customFormat="1" x14ac:dyDescent="0.2">
      <c r="A28" s="21" t="s">
        <v>365</v>
      </c>
      <c r="B28" s="21" t="s">
        <v>295</v>
      </c>
      <c r="C28" s="247"/>
      <c r="D28" s="42"/>
      <c r="E28" s="42"/>
      <c r="F28" s="247"/>
      <c r="G28" s="247"/>
      <c r="H28" s="259"/>
      <c r="I28" s="259"/>
      <c r="J28" s="259"/>
      <c r="K28" s="259"/>
      <c r="L28" s="258"/>
      <c r="M28" s="194"/>
      <c r="N28" s="146"/>
      <c r="O28" s="194"/>
      <c r="P28" s="194"/>
      <c r="Q28" s="194"/>
      <c r="R28" s="228"/>
      <c r="S28" s="216"/>
      <c r="T28" s="107"/>
      <c r="U28" s="107"/>
      <c r="V28" s="107"/>
      <c r="W28" s="107"/>
      <c r="X28" s="48"/>
      <c r="Y28" s="171"/>
      <c r="Z28" s="134">
        <f>'Initial Allocation'!C29</f>
        <v>0</v>
      </c>
    </row>
    <row r="29" spans="1:26" s="3" customFormat="1" x14ac:dyDescent="0.2">
      <c r="A29" s="10" t="s">
        <v>95</v>
      </c>
      <c r="B29" s="21"/>
      <c r="C29" s="247">
        <v>2000</v>
      </c>
      <c r="D29" s="42">
        <v>109</v>
      </c>
      <c r="E29" s="245">
        <v>1333.4</v>
      </c>
      <c r="F29" s="247">
        <v>1325</v>
      </c>
      <c r="G29" s="247">
        <v>-549.4</v>
      </c>
      <c r="H29" s="259">
        <v>1000</v>
      </c>
      <c r="I29" s="259"/>
      <c r="J29" s="262">
        <v>333.33</v>
      </c>
      <c r="K29" s="259">
        <v>665.5</v>
      </c>
      <c r="L29" s="258">
        <f t="shared" si="0"/>
        <v>1.1700000000000728</v>
      </c>
      <c r="M29" s="194">
        <v>1300</v>
      </c>
      <c r="N29" s="146"/>
      <c r="O29" s="194"/>
      <c r="P29" s="194">
        <v>1287.75</v>
      </c>
      <c r="Q29" s="194">
        <f>M29-P29</f>
        <v>12.25</v>
      </c>
      <c r="R29" s="228">
        <v>2300</v>
      </c>
      <c r="S29" s="216">
        <v>3100</v>
      </c>
      <c r="T29" s="48" t="s">
        <v>295</v>
      </c>
      <c r="U29" s="48" t="s">
        <v>295</v>
      </c>
      <c r="V29" s="48" t="s">
        <v>295</v>
      </c>
      <c r="W29" s="48"/>
      <c r="X29" s="48" t="s">
        <v>295</v>
      </c>
      <c r="Y29" s="171" t="s">
        <v>295</v>
      </c>
      <c r="Z29" s="134">
        <f>'Initial Allocation'!C30</f>
        <v>2600</v>
      </c>
    </row>
    <row r="30" spans="1:26" s="3" customFormat="1" x14ac:dyDescent="0.2">
      <c r="A30" s="11" t="s">
        <v>9</v>
      </c>
      <c r="B30" s="19"/>
      <c r="C30" s="248" t="s">
        <v>98</v>
      </c>
      <c r="D30" s="43"/>
      <c r="E30" s="43"/>
      <c r="F30" s="248"/>
      <c r="G30" s="248"/>
      <c r="H30" s="259">
        <v>1200</v>
      </c>
      <c r="I30" s="259"/>
      <c r="J30" s="262">
        <v>400</v>
      </c>
      <c r="K30" s="259">
        <v>0</v>
      </c>
      <c r="L30" s="258">
        <f t="shared" si="0"/>
        <v>800</v>
      </c>
      <c r="M30" s="194"/>
      <c r="N30" s="146"/>
      <c r="O30" s="194"/>
      <c r="P30" s="194"/>
      <c r="Q30" s="194"/>
      <c r="R30" s="228"/>
      <c r="S30" s="216">
        <v>500</v>
      </c>
      <c r="T30" s="48" t="s">
        <v>295</v>
      </c>
      <c r="U30" s="48" t="s">
        <v>295</v>
      </c>
      <c r="V30" s="48" t="s">
        <v>295</v>
      </c>
      <c r="W30" s="48"/>
      <c r="X30" s="48" t="s">
        <v>295</v>
      </c>
      <c r="Y30" s="171" t="s">
        <v>295</v>
      </c>
      <c r="Z30" s="134">
        <f>'Initial Allocation'!C31</f>
        <v>500</v>
      </c>
    </row>
    <row r="31" spans="1:26" s="3" customFormat="1" ht="25.5" x14ac:dyDescent="0.2">
      <c r="A31" s="11" t="s">
        <v>10</v>
      </c>
      <c r="B31" s="19"/>
      <c r="C31" s="247">
        <v>1000</v>
      </c>
      <c r="D31" s="42"/>
      <c r="E31" s="42"/>
      <c r="F31" s="247">
        <v>665</v>
      </c>
      <c r="G31" s="247">
        <v>335</v>
      </c>
      <c r="H31" s="259">
        <v>700</v>
      </c>
      <c r="I31" s="259"/>
      <c r="J31" s="262">
        <v>233.33</v>
      </c>
      <c r="K31" s="259">
        <v>0</v>
      </c>
      <c r="L31" s="258">
        <f t="shared" si="0"/>
        <v>466.66999999999996</v>
      </c>
      <c r="M31" s="194"/>
      <c r="N31" s="146"/>
      <c r="O31" s="194"/>
      <c r="P31" s="194"/>
      <c r="Q31" s="194"/>
      <c r="R31" s="228"/>
      <c r="S31" s="216"/>
      <c r="T31" s="48"/>
      <c r="U31" s="48"/>
      <c r="V31" s="48"/>
      <c r="W31" s="48"/>
      <c r="X31" s="48"/>
      <c r="Y31" s="171"/>
      <c r="Z31" s="134">
        <f>'Initial Allocation'!C32</f>
        <v>0</v>
      </c>
    </row>
    <row r="32" spans="1:26" s="3" customFormat="1" ht="25.5" x14ac:dyDescent="0.2">
      <c r="A32" s="11" t="s">
        <v>130</v>
      </c>
      <c r="B32" s="19"/>
      <c r="C32" s="248" t="s">
        <v>98</v>
      </c>
      <c r="D32" s="43"/>
      <c r="E32" s="43"/>
      <c r="F32" s="248"/>
      <c r="G32" s="248"/>
      <c r="H32" s="259">
        <v>500</v>
      </c>
      <c r="I32" s="259"/>
      <c r="J32" s="259"/>
      <c r="K32" s="259">
        <v>0</v>
      </c>
      <c r="L32" s="258">
        <f t="shared" si="0"/>
        <v>500</v>
      </c>
      <c r="M32" s="194">
        <v>400</v>
      </c>
      <c r="N32" s="146"/>
      <c r="O32" s="207">
        <v>400</v>
      </c>
      <c r="P32" s="194">
        <v>0</v>
      </c>
      <c r="Q32" s="194">
        <v>0</v>
      </c>
      <c r="R32" s="228"/>
      <c r="S32" s="216"/>
      <c r="T32" s="48"/>
      <c r="U32" s="48"/>
      <c r="V32" s="48"/>
      <c r="W32" s="48"/>
      <c r="X32" s="48"/>
      <c r="Y32" s="171"/>
      <c r="Z32" s="134">
        <f>'Initial Allocation'!C33</f>
        <v>0</v>
      </c>
    </row>
    <row r="33" spans="1:56" s="3" customFormat="1" ht="25.5" x14ac:dyDescent="0.2">
      <c r="A33" s="11" t="s">
        <v>114</v>
      </c>
      <c r="B33" s="21" t="s">
        <v>295</v>
      </c>
      <c r="C33" s="247">
        <v>350</v>
      </c>
      <c r="D33" s="42">
        <v>75</v>
      </c>
      <c r="E33" s="42"/>
      <c r="F33" s="247">
        <v>425</v>
      </c>
      <c r="G33" s="247">
        <v>0</v>
      </c>
      <c r="H33" s="259">
        <v>700</v>
      </c>
      <c r="I33" s="259"/>
      <c r="J33" s="259"/>
      <c r="K33" s="259">
        <v>700</v>
      </c>
      <c r="L33" s="258">
        <f t="shared" si="0"/>
        <v>0</v>
      </c>
      <c r="M33" s="194">
        <v>1400</v>
      </c>
      <c r="N33" s="146"/>
      <c r="O33" s="194"/>
      <c r="P33" s="194">
        <v>1174</v>
      </c>
      <c r="Q33" s="194">
        <f>M33-P33</f>
        <v>226</v>
      </c>
      <c r="R33" s="228">
        <v>1820</v>
      </c>
      <c r="S33" s="216">
        <v>2500</v>
      </c>
      <c r="T33" s="107" t="s">
        <v>295</v>
      </c>
      <c r="U33" s="48" t="s">
        <v>295</v>
      </c>
      <c r="V33" s="48" t="s">
        <v>295</v>
      </c>
      <c r="W33" s="48">
        <v>0.2</v>
      </c>
      <c r="X33" s="48" t="s">
        <v>295</v>
      </c>
      <c r="Y33" s="171" t="s">
        <v>295</v>
      </c>
      <c r="Z33" s="134">
        <v>2500</v>
      </c>
    </row>
    <row r="34" spans="1:56" s="3" customFormat="1" ht="25.5" x14ac:dyDescent="0.2">
      <c r="A34" s="11" t="s">
        <v>11</v>
      </c>
      <c r="B34" s="19"/>
      <c r="C34" s="247">
        <v>960</v>
      </c>
      <c r="D34" s="42">
        <v>240</v>
      </c>
      <c r="E34" s="42"/>
      <c r="F34" s="247">
        <v>1200</v>
      </c>
      <c r="G34" s="247">
        <v>0</v>
      </c>
      <c r="H34" s="259">
        <v>1300</v>
      </c>
      <c r="I34" s="259"/>
      <c r="J34" s="262">
        <v>433.33</v>
      </c>
      <c r="K34" s="259">
        <v>866.67</v>
      </c>
      <c r="L34" s="258">
        <f t="shared" si="0"/>
        <v>0</v>
      </c>
      <c r="M34" s="194"/>
      <c r="N34" s="146"/>
      <c r="O34" s="194"/>
      <c r="P34" s="194"/>
      <c r="Q34" s="194"/>
      <c r="R34" s="228"/>
      <c r="S34" s="216"/>
      <c r="T34" s="48"/>
      <c r="U34" s="48"/>
      <c r="V34" s="48"/>
      <c r="W34" s="48"/>
      <c r="X34" s="48"/>
      <c r="Y34" s="172"/>
      <c r="Z34" s="134">
        <f>'Initial Allocation'!C35</f>
        <v>0</v>
      </c>
    </row>
    <row r="35" spans="1:56" s="3" customFormat="1" ht="25.5" x14ac:dyDescent="0.2">
      <c r="A35" s="11" t="s">
        <v>117</v>
      </c>
      <c r="B35" s="19"/>
      <c r="C35" s="247">
        <v>4800</v>
      </c>
      <c r="D35" s="42"/>
      <c r="E35" s="42"/>
      <c r="F35" s="247">
        <v>4484.82</v>
      </c>
      <c r="G35" s="247">
        <v>315.18</v>
      </c>
      <c r="H35" s="259">
        <v>5000</v>
      </c>
      <c r="I35" s="259"/>
      <c r="J35" s="259"/>
      <c r="K35" s="259">
        <v>4985.41</v>
      </c>
      <c r="L35" s="258">
        <f t="shared" si="0"/>
        <v>14.590000000000146</v>
      </c>
      <c r="M35" s="194">
        <v>4000</v>
      </c>
      <c r="N35" s="146"/>
      <c r="O35" s="194"/>
      <c r="P35" s="194">
        <v>211.5</v>
      </c>
      <c r="Q35" s="194">
        <f>M35-P35</f>
        <v>3788.5</v>
      </c>
      <c r="R35" s="228">
        <v>4500</v>
      </c>
      <c r="S35" s="216">
        <v>5500</v>
      </c>
      <c r="T35" s="107" t="s">
        <v>295</v>
      </c>
      <c r="U35" s="48" t="s">
        <v>295</v>
      </c>
      <c r="V35" s="48" t="s">
        <v>295</v>
      </c>
      <c r="W35" s="48"/>
      <c r="X35" s="48" t="s">
        <v>295</v>
      </c>
      <c r="Y35" s="171" t="s">
        <v>295</v>
      </c>
      <c r="Z35" s="134">
        <f>'Initial Allocation'!C36</f>
        <v>4500</v>
      </c>
    </row>
    <row r="36" spans="1:56" s="3" customFormat="1" ht="25.5" x14ac:dyDescent="0.2">
      <c r="A36" s="21" t="s">
        <v>376</v>
      </c>
      <c r="B36" s="21" t="s">
        <v>295</v>
      </c>
      <c r="C36" s="247" t="s">
        <v>283</v>
      </c>
      <c r="D36" s="42"/>
      <c r="E36" s="42"/>
      <c r="F36" s="247"/>
      <c r="G36" s="247"/>
      <c r="H36" s="260"/>
      <c r="I36" s="259"/>
      <c r="J36" s="259"/>
      <c r="K36" s="259"/>
      <c r="L36" s="258">
        <f t="shared" si="0"/>
        <v>0</v>
      </c>
      <c r="M36" s="196"/>
      <c r="N36" s="153"/>
      <c r="O36" s="196"/>
      <c r="P36" s="196"/>
      <c r="Q36" s="196"/>
      <c r="R36" s="228">
        <v>500</v>
      </c>
      <c r="S36" s="216">
        <v>1000</v>
      </c>
      <c r="T36" s="107" t="s">
        <v>295</v>
      </c>
      <c r="U36" s="107" t="s">
        <v>295</v>
      </c>
      <c r="V36" s="107" t="s">
        <v>295</v>
      </c>
      <c r="W36" s="107">
        <v>0.2</v>
      </c>
      <c r="X36" s="48" t="s">
        <v>295</v>
      </c>
      <c r="Y36" s="172" t="s">
        <v>295</v>
      </c>
      <c r="Z36" s="134">
        <f>'Initial Allocation'!C37</f>
        <v>650</v>
      </c>
    </row>
    <row r="37" spans="1:56" s="3" customFormat="1" ht="25.5" x14ac:dyDescent="0.2">
      <c r="A37" s="11" t="s">
        <v>12</v>
      </c>
      <c r="B37" s="19"/>
      <c r="C37" s="247">
        <v>6000</v>
      </c>
      <c r="D37" s="42">
        <v>1000</v>
      </c>
      <c r="E37" s="42"/>
      <c r="F37" s="247">
        <v>7000</v>
      </c>
      <c r="G37" s="247">
        <v>0</v>
      </c>
      <c r="H37" s="259">
        <v>6000</v>
      </c>
      <c r="I37" s="259"/>
      <c r="J37" s="259"/>
      <c r="K37" s="259">
        <v>6000</v>
      </c>
      <c r="L37" s="258">
        <f t="shared" si="0"/>
        <v>0</v>
      </c>
      <c r="M37" s="194">
        <v>6500</v>
      </c>
      <c r="N37" s="146"/>
      <c r="O37" s="194"/>
      <c r="P37" s="194">
        <v>5686.96</v>
      </c>
      <c r="Q37" s="194">
        <f>M37-P37</f>
        <v>813.04</v>
      </c>
      <c r="R37" s="228">
        <v>7000</v>
      </c>
      <c r="S37" s="216">
        <v>8000</v>
      </c>
      <c r="T37" s="107" t="s">
        <v>295</v>
      </c>
      <c r="U37" s="48" t="s">
        <v>295</v>
      </c>
      <c r="V37" s="48" t="s">
        <v>295</v>
      </c>
      <c r="W37" s="48"/>
      <c r="X37" s="48" t="s">
        <v>295</v>
      </c>
      <c r="Y37" s="171" t="s">
        <v>295</v>
      </c>
      <c r="Z37" s="134">
        <f>'Initial Allocation'!C38</f>
        <v>8000</v>
      </c>
    </row>
    <row r="38" spans="1:56" s="52" customFormat="1" ht="25.5" x14ac:dyDescent="0.2">
      <c r="A38" s="98" t="s">
        <v>169</v>
      </c>
      <c r="B38" s="125"/>
      <c r="C38" s="249">
        <v>500</v>
      </c>
      <c r="D38" s="101"/>
      <c r="E38" s="101"/>
      <c r="F38" s="249"/>
      <c r="G38" s="249">
        <v>500</v>
      </c>
      <c r="H38" s="263">
        <v>500</v>
      </c>
      <c r="I38" s="263"/>
      <c r="J38" s="262">
        <v>166.67</v>
      </c>
      <c r="K38" s="263">
        <v>0</v>
      </c>
      <c r="L38" s="258">
        <f t="shared" si="0"/>
        <v>333.33000000000004</v>
      </c>
      <c r="M38" s="197"/>
      <c r="N38" s="148"/>
      <c r="O38" s="197"/>
      <c r="P38" s="197"/>
      <c r="Q38" s="197"/>
      <c r="R38" s="230"/>
      <c r="S38" s="241"/>
      <c r="T38" s="99"/>
      <c r="U38" s="99"/>
      <c r="V38" s="99"/>
      <c r="W38" s="99"/>
      <c r="X38" s="99"/>
      <c r="Y38" s="176"/>
      <c r="Z38" s="134">
        <f>'Initial Allocation'!C39</f>
        <v>0</v>
      </c>
      <c r="AA38" s="3"/>
      <c r="AB38" s="100"/>
      <c r="AC38" s="100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</row>
    <row r="39" spans="1:56" s="52" customFormat="1" x14ac:dyDescent="0.2">
      <c r="A39" s="98" t="s">
        <v>357</v>
      </c>
      <c r="B39" s="125"/>
      <c r="C39" s="249"/>
      <c r="D39" s="101"/>
      <c r="E39" s="101"/>
      <c r="F39" s="249"/>
      <c r="G39" s="249"/>
      <c r="H39" s="263"/>
      <c r="I39" s="263"/>
      <c r="J39" s="262"/>
      <c r="K39" s="263"/>
      <c r="L39" s="258"/>
      <c r="M39" s="197"/>
      <c r="N39" s="148"/>
      <c r="O39" s="197"/>
      <c r="P39" s="197"/>
      <c r="Q39" s="197"/>
      <c r="R39" s="230" t="s">
        <v>246</v>
      </c>
      <c r="S39" s="241">
        <v>1900</v>
      </c>
      <c r="T39" s="99" t="s">
        <v>295</v>
      </c>
      <c r="U39" s="99" t="s">
        <v>295</v>
      </c>
      <c r="V39" s="99" t="s">
        <v>295</v>
      </c>
      <c r="W39" s="99"/>
      <c r="X39" s="99" t="s">
        <v>295</v>
      </c>
      <c r="Y39" s="176" t="s">
        <v>295</v>
      </c>
      <c r="Z39" s="134">
        <f>'Initial Allocation'!C40</f>
        <v>500</v>
      </c>
      <c r="AA39" s="3"/>
      <c r="AB39" s="100"/>
      <c r="AC39" s="100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</row>
    <row r="40" spans="1:56" s="3" customFormat="1" x14ac:dyDescent="0.2">
      <c r="A40" s="19" t="s">
        <v>139</v>
      </c>
      <c r="B40" s="19"/>
      <c r="C40" s="247">
        <v>800</v>
      </c>
      <c r="D40" s="42"/>
      <c r="E40" s="42"/>
      <c r="F40" s="247"/>
      <c r="G40" s="247">
        <v>800</v>
      </c>
      <c r="H40" s="259">
        <v>1000</v>
      </c>
      <c r="I40" s="259"/>
      <c r="J40" s="259"/>
      <c r="K40" s="259">
        <v>977.05</v>
      </c>
      <c r="L40" s="258">
        <f t="shared" si="0"/>
        <v>22.950000000000045</v>
      </c>
      <c r="M40" s="194">
        <v>600</v>
      </c>
      <c r="N40" s="146"/>
      <c r="O40" s="194"/>
      <c r="P40" s="194">
        <v>602.47</v>
      </c>
      <c r="Q40" s="194">
        <f>M40-P40</f>
        <v>-2.4700000000000273</v>
      </c>
      <c r="R40" s="228">
        <v>1000</v>
      </c>
      <c r="S40" s="216">
        <v>1000</v>
      </c>
      <c r="T40" s="107" t="s">
        <v>295</v>
      </c>
      <c r="U40" s="107" t="s">
        <v>295</v>
      </c>
      <c r="V40" s="107" t="s">
        <v>295</v>
      </c>
      <c r="W40" s="107"/>
      <c r="X40" s="48" t="s">
        <v>295</v>
      </c>
      <c r="Y40" s="171" t="s">
        <v>295</v>
      </c>
      <c r="Z40" s="134">
        <f>'Initial Allocation'!C41</f>
        <v>1300</v>
      </c>
    </row>
    <row r="41" spans="1:56" s="3" customFormat="1" x14ac:dyDescent="0.2">
      <c r="A41" s="21" t="s">
        <v>334</v>
      </c>
      <c r="B41" s="19"/>
      <c r="C41" s="247"/>
      <c r="D41" s="42"/>
      <c r="E41" s="42"/>
      <c r="F41" s="247"/>
      <c r="G41" s="247"/>
      <c r="H41" s="259"/>
      <c r="I41" s="259"/>
      <c r="J41" s="259"/>
      <c r="K41" s="259"/>
      <c r="L41" s="258"/>
      <c r="M41" s="194"/>
      <c r="N41" s="146"/>
      <c r="O41" s="194"/>
      <c r="P41" s="194"/>
      <c r="Q41" s="194"/>
      <c r="R41" s="228">
        <v>500</v>
      </c>
      <c r="S41" s="216"/>
      <c r="T41" s="107"/>
      <c r="U41" s="107"/>
      <c r="V41" s="107" t="s">
        <v>295</v>
      </c>
      <c r="W41" s="107">
        <v>0.2</v>
      </c>
      <c r="X41" s="48"/>
      <c r="Y41" s="171"/>
      <c r="Z41" s="134">
        <f>'Initial Allocation'!C42</f>
        <v>0</v>
      </c>
    </row>
    <row r="42" spans="1:56" s="3" customFormat="1" ht="25.5" x14ac:dyDescent="0.2">
      <c r="A42" s="19" t="s">
        <v>208</v>
      </c>
      <c r="B42" s="19"/>
      <c r="C42" s="248" t="s">
        <v>98</v>
      </c>
      <c r="D42" s="43"/>
      <c r="E42" s="43"/>
      <c r="F42" s="248"/>
      <c r="G42" s="248"/>
      <c r="H42" s="259"/>
      <c r="I42" s="261"/>
      <c r="J42" s="261"/>
      <c r="K42" s="261"/>
      <c r="L42" s="258">
        <f t="shared" si="0"/>
        <v>0</v>
      </c>
      <c r="M42" s="194">
        <v>500</v>
      </c>
      <c r="N42" s="146"/>
      <c r="O42" s="194"/>
      <c r="P42" s="194"/>
      <c r="Q42" s="194">
        <v>500</v>
      </c>
      <c r="R42" s="228"/>
      <c r="S42" s="216"/>
      <c r="T42" s="107"/>
      <c r="U42" s="48"/>
      <c r="V42" s="48"/>
      <c r="W42" s="48"/>
      <c r="X42" s="48"/>
      <c r="Y42" s="171"/>
      <c r="Z42" s="134">
        <f>'Initial Allocation'!C43</f>
        <v>0</v>
      </c>
    </row>
    <row r="43" spans="1:56" s="3" customFormat="1" x14ac:dyDescent="0.2">
      <c r="A43" s="10" t="s">
        <v>128</v>
      </c>
      <c r="B43" s="21"/>
      <c r="C43" s="248" t="s">
        <v>98</v>
      </c>
      <c r="D43" s="43"/>
      <c r="E43" s="43"/>
      <c r="F43" s="248"/>
      <c r="G43" s="248"/>
      <c r="H43" s="259">
        <v>500</v>
      </c>
      <c r="I43" s="259"/>
      <c r="J43" s="259"/>
      <c r="K43" s="259">
        <v>500</v>
      </c>
      <c r="L43" s="258">
        <f t="shared" si="0"/>
        <v>0</v>
      </c>
      <c r="M43" s="194">
        <v>700</v>
      </c>
      <c r="N43" s="146"/>
      <c r="O43" s="207">
        <v>388.89</v>
      </c>
      <c r="P43" s="194">
        <v>311.11</v>
      </c>
      <c r="Q43" s="194">
        <f>M43-O43-P43</f>
        <v>0</v>
      </c>
      <c r="R43" s="228">
        <v>3000</v>
      </c>
      <c r="S43" s="216">
        <v>3000</v>
      </c>
      <c r="T43" s="48" t="s">
        <v>295</v>
      </c>
      <c r="U43" s="48" t="s">
        <v>295</v>
      </c>
      <c r="V43" s="48" t="s">
        <v>295</v>
      </c>
      <c r="W43" s="48"/>
      <c r="X43" s="48" t="s">
        <v>295</v>
      </c>
      <c r="Y43" s="171" t="s">
        <v>295</v>
      </c>
      <c r="Z43" s="134">
        <f>'Initial Allocation'!C44</f>
        <v>3000</v>
      </c>
    </row>
    <row r="44" spans="1:56" s="3" customFormat="1" x14ac:dyDescent="0.2">
      <c r="A44" s="21" t="s">
        <v>367</v>
      </c>
      <c r="B44" s="21"/>
      <c r="C44" s="248"/>
      <c r="D44" s="43"/>
      <c r="E44" s="43"/>
      <c r="F44" s="248"/>
      <c r="G44" s="248"/>
      <c r="H44" s="259"/>
      <c r="I44" s="259"/>
      <c r="J44" s="259"/>
      <c r="K44" s="259"/>
      <c r="L44" s="258"/>
      <c r="M44" s="194"/>
      <c r="N44" s="146"/>
      <c r="O44" s="207"/>
      <c r="P44" s="194"/>
      <c r="Q44" s="194"/>
      <c r="R44" s="228">
        <v>500</v>
      </c>
      <c r="S44" s="216"/>
      <c r="T44" s="48"/>
      <c r="U44" s="48"/>
      <c r="V44" s="48"/>
      <c r="W44" s="48"/>
      <c r="X44" s="48"/>
      <c r="Y44" s="171"/>
      <c r="Z44" s="134">
        <f>'Initial Allocation'!C45</f>
        <v>0</v>
      </c>
    </row>
    <row r="45" spans="1:56" s="3" customFormat="1" x14ac:dyDescent="0.2">
      <c r="A45" s="11" t="s">
        <v>13</v>
      </c>
      <c r="B45" s="19"/>
      <c r="C45" s="247">
        <v>4050</v>
      </c>
      <c r="D45" s="42"/>
      <c r="E45" s="42"/>
      <c r="F45" s="247">
        <v>4050</v>
      </c>
      <c r="G45" s="247">
        <v>0</v>
      </c>
      <c r="H45" s="259">
        <v>4050</v>
      </c>
      <c r="I45" s="259"/>
      <c r="J45" s="259"/>
      <c r="K45" s="259">
        <v>4000</v>
      </c>
      <c r="L45" s="258">
        <f t="shared" si="0"/>
        <v>50</v>
      </c>
      <c r="M45" s="194">
        <v>4050</v>
      </c>
      <c r="N45" s="146"/>
      <c r="O45" s="194"/>
      <c r="P45" s="194">
        <v>4000</v>
      </c>
      <c r="Q45" s="194">
        <f>M45-P45</f>
        <v>50</v>
      </c>
      <c r="R45" s="228">
        <v>4050</v>
      </c>
      <c r="S45" s="216">
        <v>3600</v>
      </c>
      <c r="T45" s="107" t="s">
        <v>295</v>
      </c>
      <c r="U45" s="48" t="s">
        <v>295</v>
      </c>
      <c r="V45" s="48" t="s">
        <v>295</v>
      </c>
      <c r="W45" s="48"/>
      <c r="X45" s="48" t="s">
        <v>295</v>
      </c>
      <c r="Y45" s="171" t="s">
        <v>295</v>
      </c>
      <c r="Z45" s="134">
        <f>'Initial Allocation'!C46</f>
        <v>3600</v>
      </c>
    </row>
    <row r="46" spans="1:56" s="3" customFormat="1" ht="25.5" x14ac:dyDescent="0.2">
      <c r="A46" s="56" t="s">
        <v>14</v>
      </c>
      <c r="B46" s="19"/>
      <c r="C46" s="247">
        <v>14500</v>
      </c>
      <c r="D46" s="42"/>
      <c r="E46" s="42"/>
      <c r="F46" s="247">
        <v>14500</v>
      </c>
      <c r="G46" s="247">
        <v>0</v>
      </c>
      <c r="H46" s="259">
        <v>15000</v>
      </c>
      <c r="I46" s="259"/>
      <c r="J46" s="259"/>
      <c r="K46" s="259">
        <v>14498.95</v>
      </c>
      <c r="L46" s="258">
        <f t="shared" si="0"/>
        <v>501.04999999999927</v>
      </c>
      <c r="M46" s="194">
        <v>13000</v>
      </c>
      <c r="N46" s="146"/>
      <c r="O46" s="194"/>
      <c r="P46" s="194">
        <v>5320.59</v>
      </c>
      <c r="Q46" s="194">
        <f>M46-P46</f>
        <v>7679.41</v>
      </c>
      <c r="R46" s="228">
        <v>13000</v>
      </c>
      <c r="S46" s="216">
        <v>12000</v>
      </c>
      <c r="T46" s="107" t="s">
        <v>295</v>
      </c>
      <c r="U46" s="107" t="s">
        <v>295</v>
      </c>
      <c r="V46" s="107" t="s">
        <v>295</v>
      </c>
      <c r="W46" s="107"/>
      <c r="X46" s="48" t="s">
        <v>295</v>
      </c>
      <c r="Y46" s="171" t="s">
        <v>295</v>
      </c>
      <c r="Z46" s="134">
        <f>'Initial Allocation'!C47</f>
        <v>12000</v>
      </c>
    </row>
    <row r="47" spans="1:56" s="3" customFormat="1" x14ac:dyDescent="0.2">
      <c r="A47" s="19" t="s">
        <v>222</v>
      </c>
      <c r="B47" s="19"/>
      <c r="C47" s="248" t="s">
        <v>98</v>
      </c>
      <c r="D47" s="43"/>
      <c r="E47" s="43"/>
      <c r="F47" s="248"/>
      <c r="G47" s="248"/>
      <c r="H47" s="259">
        <v>400</v>
      </c>
      <c r="I47" s="259"/>
      <c r="J47" s="264">
        <v>133.33000000000001</v>
      </c>
      <c r="K47" s="259">
        <v>0</v>
      </c>
      <c r="L47" s="258">
        <f t="shared" si="0"/>
        <v>266.66999999999996</v>
      </c>
      <c r="M47" s="194"/>
      <c r="N47" s="146"/>
      <c r="O47" s="194"/>
      <c r="P47" s="194"/>
      <c r="Q47" s="194"/>
      <c r="R47" s="228"/>
      <c r="S47" s="216"/>
      <c r="T47" s="48"/>
      <c r="U47" s="48"/>
      <c r="V47" s="48"/>
      <c r="W47" s="48"/>
      <c r="X47" s="48"/>
      <c r="Y47" s="171"/>
      <c r="Z47" s="134">
        <f>'Initial Allocation'!C48</f>
        <v>0</v>
      </c>
    </row>
    <row r="48" spans="1:56" s="3" customFormat="1" x14ac:dyDescent="0.2">
      <c r="A48" s="11" t="s">
        <v>15</v>
      </c>
      <c r="B48" s="19"/>
      <c r="C48" s="247">
        <v>8500</v>
      </c>
      <c r="D48" s="42"/>
      <c r="E48" s="42"/>
      <c r="F48" s="247">
        <v>8577.84</v>
      </c>
      <c r="G48" s="247">
        <v>-77.84</v>
      </c>
      <c r="H48" s="259">
        <v>8500</v>
      </c>
      <c r="I48" s="259"/>
      <c r="J48" s="259"/>
      <c r="K48" s="259">
        <v>8398.98</v>
      </c>
      <c r="L48" s="258">
        <f t="shared" si="0"/>
        <v>101.02000000000044</v>
      </c>
      <c r="M48" s="194">
        <v>9000</v>
      </c>
      <c r="N48" s="146">
        <v>1200</v>
      </c>
      <c r="O48" s="194"/>
      <c r="P48" s="194">
        <v>10205.64</v>
      </c>
      <c r="Q48" s="194">
        <f>M48+N48-P48</f>
        <v>-5.6399999999994179</v>
      </c>
      <c r="R48" s="228">
        <v>9000</v>
      </c>
      <c r="S48" s="216">
        <v>11700</v>
      </c>
      <c r="T48" s="107" t="s">
        <v>295</v>
      </c>
      <c r="U48" s="107" t="s">
        <v>295</v>
      </c>
      <c r="V48" s="107" t="s">
        <v>295</v>
      </c>
      <c r="W48" s="107"/>
      <c r="X48" s="48" t="s">
        <v>295</v>
      </c>
      <c r="Y48" s="171" t="s">
        <v>295</v>
      </c>
      <c r="Z48" s="134">
        <f>'Initial Allocation'!C49</f>
        <v>11070</v>
      </c>
      <c r="AA48" s="136"/>
    </row>
    <row r="49" spans="1:27" s="3" customFormat="1" x14ac:dyDescent="0.2">
      <c r="A49" s="19" t="s">
        <v>122</v>
      </c>
      <c r="B49" s="19"/>
      <c r="C49" s="247">
        <v>1600</v>
      </c>
      <c r="D49" s="42"/>
      <c r="E49" s="42"/>
      <c r="F49" s="247">
        <v>1168.69</v>
      </c>
      <c r="G49" s="247">
        <v>431.31</v>
      </c>
      <c r="H49" s="259">
        <v>1000</v>
      </c>
      <c r="I49" s="259"/>
      <c r="J49" s="259"/>
      <c r="K49" s="259"/>
      <c r="L49" s="258">
        <f t="shared" si="0"/>
        <v>1000</v>
      </c>
      <c r="M49" s="194">
        <v>800</v>
      </c>
      <c r="N49" s="146"/>
      <c r="O49" s="207">
        <v>800</v>
      </c>
      <c r="P49" s="194"/>
      <c r="Q49" s="194">
        <v>0</v>
      </c>
      <c r="R49" s="231"/>
      <c r="S49" s="217"/>
      <c r="T49" s="107"/>
      <c r="U49" s="48"/>
      <c r="V49" s="48"/>
      <c r="W49" s="48"/>
      <c r="X49" s="48"/>
      <c r="Y49" s="171"/>
      <c r="Z49" s="134">
        <f>'Initial Allocation'!C50</f>
        <v>0</v>
      </c>
    </row>
    <row r="50" spans="1:27" s="3" customFormat="1" x14ac:dyDescent="0.2">
      <c r="A50" s="19" t="s">
        <v>179</v>
      </c>
      <c r="B50" s="21" t="s">
        <v>295</v>
      </c>
      <c r="C50" s="247">
        <v>500</v>
      </c>
      <c r="D50" s="42"/>
      <c r="E50" s="42"/>
      <c r="F50" s="247">
        <v>500</v>
      </c>
      <c r="G50" s="247">
        <v>0</v>
      </c>
      <c r="H50" s="259">
        <v>100</v>
      </c>
      <c r="I50" s="259"/>
      <c r="J50" s="262">
        <v>33.33</v>
      </c>
      <c r="K50" s="259"/>
      <c r="L50" s="258">
        <f t="shared" si="0"/>
        <v>66.67</v>
      </c>
      <c r="M50" s="194"/>
      <c r="N50" s="146"/>
      <c r="O50" s="194"/>
      <c r="P50" s="194"/>
      <c r="Q50" s="194"/>
      <c r="R50" s="228">
        <v>500</v>
      </c>
      <c r="S50" s="216"/>
      <c r="T50" s="107"/>
      <c r="U50" s="48"/>
      <c r="V50" s="48"/>
      <c r="W50" s="48"/>
      <c r="X50" s="48"/>
      <c r="Y50" s="172"/>
      <c r="Z50" s="134">
        <f>'Initial Allocation'!C51</f>
        <v>0</v>
      </c>
    </row>
    <row r="51" spans="1:27" s="3" customFormat="1" x14ac:dyDescent="0.2">
      <c r="A51" s="19" t="s">
        <v>131</v>
      </c>
      <c r="B51" s="19"/>
      <c r="C51" s="248" t="s">
        <v>98</v>
      </c>
      <c r="D51" s="43"/>
      <c r="E51" s="43"/>
      <c r="F51" s="248"/>
      <c r="G51" s="248"/>
      <c r="H51" s="259">
        <v>300</v>
      </c>
      <c r="I51" s="259"/>
      <c r="J51" s="262">
        <v>100</v>
      </c>
      <c r="K51" s="259"/>
      <c r="L51" s="258">
        <f t="shared" si="0"/>
        <v>200</v>
      </c>
      <c r="M51" s="194"/>
      <c r="N51" s="146"/>
      <c r="O51" s="194"/>
      <c r="P51" s="194"/>
      <c r="Q51" s="194"/>
      <c r="R51" s="228">
        <v>100</v>
      </c>
      <c r="S51" s="216"/>
      <c r="T51" s="48"/>
      <c r="U51" s="48"/>
      <c r="V51" s="48"/>
      <c r="W51" s="48"/>
      <c r="X51" s="48"/>
      <c r="Y51" s="171"/>
      <c r="Z51" s="134">
        <f>'Initial Allocation'!C52</f>
        <v>0</v>
      </c>
    </row>
    <row r="52" spans="1:27" s="3" customFormat="1" x14ac:dyDescent="0.2">
      <c r="A52" s="11" t="s">
        <v>16</v>
      </c>
      <c r="B52" s="19"/>
      <c r="C52" s="247">
        <v>800</v>
      </c>
      <c r="D52" s="42"/>
      <c r="E52" s="42"/>
      <c r="F52" s="247">
        <v>782.06</v>
      </c>
      <c r="G52" s="247">
        <v>17.940000000000001</v>
      </c>
      <c r="H52" s="259">
        <v>1040</v>
      </c>
      <c r="I52" s="259"/>
      <c r="J52" s="259"/>
      <c r="K52" s="259"/>
      <c r="L52" s="258">
        <f t="shared" si="0"/>
        <v>1040</v>
      </c>
      <c r="M52" s="194">
        <v>1150</v>
      </c>
      <c r="N52" s="146"/>
      <c r="O52" s="207">
        <v>1150</v>
      </c>
      <c r="P52" s="194"/>
      <c r="Q52" s="194">
        <v>0</v>
      </c>
      <c r="R52" s="228">
        <v>900</v>
      </c>
      <c r="S52" s="216">
        <v>1170</v>
      </c>
      <c r="T52" s="107" t="s">
        <v>295</v>
      </c>
      <c r="U52" s="107" t="s">
        <v>295</v>
      </c>
      <c r="V52" s="107" t="s">
        <v>295</v>
      </c>
      <c r="W52" s="107"/>
      <c r="X52" s="48" t="s">
        <v>295</v>
      </c>
      <c r="Y52" s="171" t="s">
        <v>295</v>
      </c>
      <c r="Z52" s="134">
        <f>'Initial Allocation'!C53</f>
        <v>750</v>
      </c>
    </row>
    <row r="53" spans="1:27" s="3" customFormat="1" x14ac:dyDescent="0.2">
      <c r="A53" s="11" t="s">
        <v>17</v>
      </c>
      <c r="B53" s="19"/>
      <c r="C53" s="247">
        <v>1080</v>
      </c>
      <c r="D53" s="42"/>
      <c r="E53" s="42"/>
      <c r="F53" s="247"/>
      <c r="G53" s="247">
        <v>1080</v>
      </c>
      <c r="H53" s="259">
        <v>1200</v>
      </c>
      <c r="I53" s="259"/>
      <c r="J53" s="262">
        <v>400</v>
      </c>
      <c r="K53" s="259"/>
      <c r="L53" s="258">
        <f t="shared" si="0"/>
        <v>800</v>
      </c>
      <c r="M53" s="194"/>
      <c r="N53" s="146"/>
      <c r="O53" s="194"/>
      <c r="P53" s="194"/>
      <c r="Q53" s="194"/>
      <c r="R53" s="228"/>
      <c r="S53" s="216"/>
      <c r="T53" s="107"/>
      <c r="U53" s="48"/>
      <c r="V53" s="48"/>
      <c r="W53" s="48"/>
      <c r="X53" s="48"/>
      <c r="Y53" s="172"/>
      <c r="Z53" s="134">
        <f>'Initial Allocation'!C54</f>
        <v>0</v>
      </c>
    </row>
    <row r="54" spans="1:27" s="3" customFormat="1" x14ac:dyDescent="0.2">
      <c r="A54" s="21" t="s">
        <v>300</v>
      </c>
      <c r="B54" s="21" t="s">
        <v>295</v>
      </c>
      <c r="C54" s="247"/>
      <c r="D54" s="42"/>
      <c r="E54" s="42"/>
      <c r="F54" s="247"/>
      <c r="G54" s="247"/>
      <c r="H54" s="259"/>
      <c r="I54" s="259"/>
      <c r="J54" s="259"/>
      <c r="K54" s="259"/>
      <c r="L54" s="258"/>
      <c r="M54" s="198"/>
      <c r="N54" s="150"/>
      <c r="O54" s="198"/>
      <c r="P54" s="198"/>
      <c r="Q54" s="198"/>
      <c r="R54" s="228">
        <v>200</v>
      </c>
      <c r="S54" s="216">
        <v>260</v>
      </c>
      <c r="T54" s="107" t="s">
        <v>295</v>
      </c>
      <c r="U54" s="48" t="s">
        <v>295</v>
      </c>
      <c r="V54" s="48"/>
      <c r="W54" s="48">
        <v>0.2</v>
      </c>
      <c r="X54" s="48" t="s">
        <v>295</v>
      </c>
      <c r="Y54" s="172" t="s">
        <v>295</v>
      </c>
      <c r="Z54" s="134">
        <f>'Initial Allocation'!C55</f>
        <v>260</v>
      </c>
    </row>
    <row r="55" spans="1:27" s="3" customFormat="1" x14ac:dyDescent="0.2">
      <c r="A55" s="11" t="s">
        <v>111</v>
      </c>
      <c r="B55" s="21" t="s">
        <v>295</v>
      </c>
      <c r="C55" s="247">
        <v>4000</v>
      </c>
      <c r="D55" s="42">
        <v>1000</v>
      </c>
      <c r="E55" s="42"/>
      <c r="F55" s="247">
        <v>4000</v>
      </c>
      <c r="G55" s="247">
        <v>1000</v>
      </c>
      <c r="H55" s="259">
        <v>5500</v>
      </c>
      <c r="I55" s="259"/>
      <c r="J55" s="259"/>
      <c r="K55" s="259">
        <v>4628.55</v>
      </c>
      <c r="L55" s="258">
        <f t="shared" si="0"/>
        <v>871.44999999999982</v>
      </c>
      <c r="M55" s="194">
        <v>6500</v>
      </c>
      <c r="N55" s="146"/>
      <c r="O55" s="194"/>
      <c r="P55" s="194">
        <v>5293.75</v>
      </c>
      <c r="Q55" s="194">
        <f>M55-P55</f>
        <v>1206.25</v>
      </c>
      <c r="R55" s="228">
        <v>6500</v>
      </c>
      <c r="S55" s="216">
        <v>11000</v>
      </c>
      <c r="T55" s="107" t="s">
        <v>295</v>
      </c>
      <c r="U55" s="48" t="s">
        <v>295</v>
      </c>
      <c r="V55" s="48" t="s">
        <v>295</v>
      </c>
      <c r="W55" s="48"/>
      <c r="X55" s="48" t="s">
        <v>295</v>
      </c>
      <c r="Y55" s="172" t="s">
        <v>295</v>
      </c>
      <c r="Z55" s="134">
        <f>'Initial Allocation'!C56</f>
        <v>8450</v>
      </c>
      <c r="AA55" s="136"/>
    </row>
    <row r="56" spans="1:27" s="3" customFormat="1" ht="25.5" x14ac:dyDescent="0.2">
      <c r="A56" s="10" t="s">
        <v>344</v>
      </c>
      <c r="B56" s="21" t="s">
        <v>295</v>
      </c>
      <c r="C56" s="247">
        <v>175</v>
      </c>
      <c r="D56" s="42"/>
      <c r="E56" s="42"/>
      <c r="F56" s="247">
        <v>175</v>
      </c>
      <c r="G56" s="247">
        <v>0</v>
      </c>
      <c r="H56" s="259">
        <v>175</v>
      </c>
      <c r="I56" s="259"/>
      <c r="J56" s="259"/>
      <c r="K56" s="259">
        <v>175.97</v>
      </c>
      <c r="L56" s="258">
        <f t="shared" si="0"/>
        <v>-0.96999999999999886</v>
      </c>
      <c r="M56" s="194">
        <v>200</v>
      </c>
      <c r="N56" s="146"/>
      <c r="O56" s="194"/>
      <c r="P56" s="194"/>
      <c r="Q56" s="194">
        <v>200</v>
      </c>
      <c r="R56" s="228">
        <v>300</v>
      </c>
      <c r="S56" s="216"/>
      <c r="T56" s="107"/>
      <c r="U56" s="107"/>
      <c r="V56" s="107"/>
      <c r="W56" s="107"/>
      <c r="X56" s="48"/>
      <c r="Y56" s="171"/>
      <c r="Z56" s="134">
        <f>'Initial Allocation'!C57</f>
        <v>0</v>
      </c>
    </row>
    <row r="57" spans="1:27" s="3" customFormat="1" ht="25.5" x14ac:dyDescent="0.2">
      <c r="A57" s="19" t="s">
        <v>148</v>
      </c>
      <c r="B57" s="19"/>
      <c r="C57" s="247">
        <v>150</v>
      </c>
      <c r="D57" s="42"/>
      <c r="E57" s="42"/>
      <c r="F57" s="247"/>
      <c r="G57" s="247">
        <v>150</v>
      </c>
      <c r="H57" s="259">
        <v>300</v>
      </c>
      <c r="I57" s="259">
        <v>500</v>
      </c>
      <c r="J57" s="259"/>
      <c r="K57" s="259">
        <v>792.12</v>
      </c>
      <c r="L57" s="258">
        <f t="shared" si="0"/>
        <v>7.8799999999999955</v>
      </c>
      <c r="M57" s="194">
        <v>1000</v>
      </c>
      <c r="N57" s="146"/>
      <c r="O57" s="194"/>
      <c r="P57" s="194">
        <v>906.02</v>
      </c>
      <c r="Q57" s="194">
        <f>M57-P57</f>
        <v>93.980000000000018</v>
      </c>
      <c r="R57" s="228">
        <v>1300</v>
      </c>
      <c r="S57" s="216">
        <v>1600</v>
      </c>
      <c r="T57" s="107" t="s">
        <v>295</v>
      </c>
      <c r="U57" s="107" t="s">
        <v>295</v>
      </c>
      <c r="V57" s="107" t="s">
        <v>295</v>
      </c>
      <c r="W57" s="107"/>
      <c r="X57" s="48" t="s">
        <v>295</v>
      </c>
      <c r="Y57" s="171" t="s">
        <v>295</v>
      </c>
      <c r="Z57" s="134">
        <f>'Initial Allocation'!C58</f>
        <v>1300</v>
      </c>
    </row>
    <row r="58" spans="1:27" s="3" customFormat="1" x14ac:dyDescent="0.2">
      <c r="A58" s="21" t="s">
        <v>207</v>
      </c>
      <c r="B58" s="21"/>
      <c r="C58" s="248" t="s">
        <v>98</v>
      </c>
      <c r="D58" s="43"/>
      <c r="E58" s="43"/>
      <c r="F58" s="248"/>
      <c r="G58" s="248"/>
      <c r="H58" s="259">
        <v>100</v>
      </c>
      <c r="I58" s="259"/>
      <c r="J58" s="259"/>
      <c r="K58" s="259">
        <v>0</v>
      </c>
      <c r="L58" s="258">
        <f t="shared" si="0"/>
        <v>100</v>
      </c>
      <c r="M58" s="194"/>
      <c r="N58" s="146"/>
      <c r="O58" s="194"/>
      <c r="P58" s="194"/>
      <c r="Q58" s="194"/>
      <c r="R58" s="228"/>
      <c r="S58" s="216"/>
      <c r="T58" s="48"/>
      <c r="U58" s="48"/>
      <c r="V58" s="48"/>
      <c r="W58" s="48"/>
      <c r="X58" s="48"/>
      <c r="Y58" s="171"/>
      <c r="Z58" s="134">
        <f>'Initial Allocation'!C59</f>
        <v>0</v>
      </c>
    </row>
    <row r="59" spans="1:27" s="3" customFormat="1" x14ac:dyDescent="0.2">
      <c r="A59" s="21" t="s">
        <v>241</v>
      </c>
      <c r="B59" s="21"/>
      <c r="C59" s="248" t="s">
        <v>370</v>
      </c>
      <c r="D59" s="43"/>
      <c r="E59" s="43"/>
      <c r="F59" s="248"/>
      <c r="G59" s="248"/>
      <c r="H59" s="260"/>
      <c r="I59" s="261"/>
      <c r="J59" s="261"/>
      <c r="K59" s="261"/>
      <c r="L59" s="258">
        <f t="shared" si="0"/>
        <v>0</v>
      </c>
      <c r="M59" s="196">
        <v>100</v>
      </c>
      <c r="N59" s="153"/>
      <c r="O59" s="208">
        <v>100</v>
      </c>
      <c r="P59" s="196"/>
      <c r="Q59" s="195">
        <v>0</v>
      </c>
      <c r="R59" s="228"/>
      <c r="S59" s="216">
        <v>800</v>
      </c>
      <c r="T59" s="107" t="s">
        <v>295</v>
      </c>
      <c r="U59" s="107" t="s">
        <v>295</v>
      </c>
      <c r="V59" s="107" t="s">
        <v>295</v>
      </c>
      <c r="W59" s="107">
        <v>0.2</v>
      </c>
      <c r="X59" s="48" t="s">
        <v>295</v>
      </c>
      <c r="Y59" s="171" t="s">
        <v>295</v>
      </c>
      <c r="Z59" s="134">
        <f>'Initial Allocation'!C60</f>
        <v>250</v>
      </c>
    </row>
    <row r="60" spans="1:27" s="3" customFormat="1" ht="19.5" customHeight="1" x14ac:dyDescent="0.2">
      <c r="A60" s="21" t="s">
        <v>215</v>
      </c>
      <c r="B60" s="21"/>
      <c r="C60" s="248" t="s">
        <v>98</v>
      </c>
      <c r="D60" s="43"/>
      <c r="E60" s="43"/>
      <c r="F60" s="248"/>
      <c r="G60" s="248"/>
      <c r="H60" s="259">
        <v>300</v>
      </c>
      <c r="I60" s="259"/>
      <c r="J60" s="259"/>
      <c r="K60" s="259">
        <v>0</v>
      </c>
      <c r="L60" s="258">
        <f t="shared" si="0"/>
        <v>300</v>
      </c>
      <c r="M60" s="194">
        <v>300</v>
      </c>
      <c r="N60" s="146"/>
      <c r="O60" s="194"/>
      <c r="P60" s="194">
        <v>300</v>
      </c>
      <c r="Q60" s="194">
        <v>0</v>
      </c>
      <c r="R60" s="228">
        <v>240</v>
      </c>
      <c r="S60" s="216">
        <v>180</v>
      </c>
      <c r="T60" s="107" t="s">
        <v>295</v>
      </c>
      <c r="U60" s="48" t="s">
        <v>295</v>
      </c>
      <c r="V60" s="48" t="s">
        <v>295</v>
      </c>
      <c r="W60" s="169"/>
      <c r="X60" s="48" t="s">
        <v>295</v>
      </c>
      <c r="Y60" s="171" t="s">
        <v>295</v>
      </c>
      <c r="Z60" s="134">
        <f>'Initial Allocation'!C61</f>
        <v>300</v>
      </c>
    </row>
    <row r="61" spans="1:27" s="3" customFormat="1" ht="18" customHeight="1" x14ac:dyDescent="0.2">
      <c r="A61" s="21" t="s">
        <v>296</v>
      </c>
      <c r="B61" s="21"/>
      <c r="C61" s="248"/>
      <c r="D61" s="43"/>
      <c r="E61" s="43"/>
      <c r="F61" s="248"/>
      <c r="G61" s="248"/>
      <c r="H61" s="259"/>
      <c r="I61" s="259"/>
      <c r="J61" s="259"/>
      <c r="K61" s="259"/>
      <c r="L61" s="258"/>
      <c r="M61" s="199" t="s">
        <v>246</v>
      </c>
      <c r="N61" s="158"/>
      <c r="O61" s="199"/>
      <c r="P61" s="199"/>
      <c r="Q61" s="199"/>
      <c r="R61" s="228">
        <v>500</v>
      </c>
      <c r="S61" s="216"/>
      <c r="T61" s="107"/>
      <c r="U61" s="48"/>
      <c r="V61" s="48"/>
      <c r="W61" s="48"/>
      <c r="X61" s="48"/>
      <c r="Y61" s="171"/>
      <c r="Z61" s="134">
        <f>'Initial Allocation'!C62</f>
        <v>0</v>
      </c>
    </row>
    <row r="62" spans="1:27" s="3" customFormat="1" x14ac:dyDescent="0.2">
      <c r="A62" s="21" t="s">
        <v>274</v>
      </c>
      <c r="B62" s="21"/>
      <c r="C62" s="247">
        <v>1500</v>
      </c>
      <c r="D62" s="43"/>
      <c r="E62" s="43"/>
      <c r="F62" s="247">
        <v>1500</v>
      </c>
      <c r="G62" s="247">
        <v>0</v>
      </c>
      <c r="H62" s="259"/>
      <c r="I62" s="259">
        <v>500</v>
      </c>
      <c r="J62" s="259"/>
      <c r="K62" s="259">
        <v>500</v>
      </c>
      <c r="L62" s="258">
        <f t="shared" si="0"/>
        <v>0</v>
      </c>
      <c r="M62" s="194">
        <v>400</v>
      </c>
      <c r="N62" s="146">
        <v>200</v>
      </c>
      <c r="O62" s="194"/>
      <c r="P62" s="194">
        <v>600</v>
      </c>
      <c r="Q62" s="194">
        <v>0</v>
      </c>
      <c r="R62" s="228">
        <v>1000</v>
      </c>
      <c r="S62" s="216">
        <v>1400</v>
      </c>
      <c r="T62" s="107" t="s">
        <v>295</v>
      </c>
      <c r="U62" s="48" t="s">
        <v>295</v>
      </c>
      <c r="V62" s="48" t="s">
        <v>295</v>
      </c>
      <c r="W62" s="169"/>
      <c r="X62" s="48" t="s">
        <v>295</v>
      </c>
      <c r="Y62" s="171" t="s">
        <v>295</v>
      </c>
      <c r="Z62" s="134">
        <f>'Initial Allocation'!C63</f>
        <v>1100</v>
      </c>
    </row>
    <row r="63" spans="1:27" s="3" customFormat="1" x14ac:dyDescent="0.2">
      <c r="A63" s="21" t="s">
        <v>372</v>
      </c>
      <c r="B63" s="19"/>
      <c r="C63" s="248" t="s">
        <v>280</v>
      </c>
      <c r="D63" s="43"/>
      <c r="E63" s="43"/>
      <c r="F63" s="248"/>
      <c r="G63" s="248"/>
      <c r="H63" s="259"/>
      <c r="I63" s="261"/>
      <c r="J63" s="261"/>
      <c r="K63" s="261"/>
      <c r="L63" s="258">
        <f t="shared" si="0"/>
        <v>0</v>
      </c>
      <c r="M63" s="194">
        <v>500</v>
      </c>
      <c r="N63" s="146"/>
      <c r="O63" s="207">
        <v>500</v>
      </c>
      <c r="P63" s="194"/>
      <c r="Q63" s="194">
        <v>0</v>
      </c>
      <c r="R63" s="228"/>
      <c r="S63" s="216"/>
      <c r="T63" s="48"/>
      <c r="U63" s="48" t="s">
        <v>295</v>
      </c>
      <c r="V63" s="48" t="s">
        <v>295</v>
      </c>
      <c r="W63" s="48">
        <v>0.2</v>
      </c>
      <c r="X63" s="48" t="s">
        <v>295</v>
      </c>
      <c r="Y63" s="171"/>
      <c r="Z63" s="134">
        <f>'Initial Allocation'!C64</f>
        <v>0</v>
      </c>
    </row>
    <row r="64" spans="1:27" s="3" customFormat="1" x14ac:dyDescent="0.2">
      <c r="A64" s="11" t="s">
        <v>18</v>
      </c>
      <c r="B64" s="21" t="s">
        <v>295</v>
      </c>
      <c r="C64" s="247">
        <v>6000</v>
      </c>
      <c r="D64" s="42"/>
      <c r="E64" s="42"/>
      <c r="F64" s="247">
        <v>6000</v>
      </c>
      <c r="G64" s="247">
        <v>0</v>
      </c>
      <c r="H64" s="259">
        <v>6000</v>
      </c>
      <c r="I64" s="259"/>
      <c r="J64" s="259"/>
      <c r="K64" s="259">
        <v>5790.67</v>
      </c>
      <c r="L64" s="258">
        <f t="shared" si="0"/>
        <v>209.32999999999993</v>
      </c>
      <c r="M64" s="194">
        <v>6000</v>
      </c>
      <c r="N64" s="146"/>
      <c r="O64" s="194"/>
      <c r="P64" s="194"/>
      <c r="Q64" s="194">
        <v>6000</v>
      </c>
      <c r="R64" s="228">
        <v>5000</v>
      </c>
      <c r="S64" s="216"/>
      <c r="T64" s="48"/>
      <c r="U64" s="107"/>
      <c r="V64" s="107" t="s">
        <v>295</v>
      </c>
      <c r="W64" s="107">
        <v>0.2</v>
      </c>
      <c r="X64" s="48"/>
      <c r="Y64" s="171"/>
      <c r="Z64" s="134">
        <f>'Initial Allocation'!C65</f>
        <v>0</v>
      </c>
    </row>
    <row r="65" spans="1:27" s="3" customFormat="1" x14ac:dyDescent="0.2">
      <c r="A65" s="21" t="s">
        <v>361</v>
      </c>
      <c r="B65" s="19"/>
      <c r="C65" s="247"/>
      <c r="D65" s="42"/>
      <c r="E65" s="42"/>
      <c r="F65" s="247"/>
      <c r="G65" s="247"/>
      <c r="H65" s="259"/>
      <c r="I65" s="259"/>
      <c r="J65" s="259"/>
      <c r="K65" s="259"/>
      <c r="L65" s="258"/>
      <c r="M65" s="194"/>
      <c r="N65" s="146"/>
      <c r="O65" s="194"/>
      <c r="P65" s="194"/>
      <c r="Q65" s="194"/>
      <c r="R65" s="228" t="s">
        <v>246</v>
      </c>
      <c r="S65" s="216">
        <v>5000</v>
      </c>
      <c r="T65" s="48" t="s">
        <v>295</v>
      </c>
      <c r="U65" s="107" t="s">
        <v>295</v>
      </c>
      <c r="V65" s="107" t="s">
        <v>295</v>
      </c>
      <c r="W65" s="107"/>
      <c r="X65" s="48" t="s">
        <v>295</v>
      </c>
      <c r="Y65" s="171" t="s">
        <v>295</v>
      </c>
      <c r="Z65" s="134">
        <f>'Initial Allocation'!C66</f>
        <v>500</v>
      </c>
    </row>
    <row r="66" spans="1:27" s="3" customFormat="1" x14ac:dyDescent="0.2">
      <c r="A66" s="21" t="s">
        <v>266</v>
      </c>
      <c r="B66" s="19"/>
      <c r="C66" s="247"/>
      <c r="D66" s="42"/>
      <c r="E66" s="42"/>
      <c r="F66" s="247"/>
      <c r="G66" s="247"/>
      <c r="H66" s="259"/>
      <c r="I66" s="259"/>
      <c r="J66" s="259"/>
      <c r="K66" s="259"/>
      <c r="L66" s="258">
        <f t="shared" si="0"/>
        <v>0</v>
      </c>
      <c r="M66" s="194">
        <v>250</v>
      </c>
      <c r="N66" s="146"/>
      <c r="O66" s="207">
        <v>250</v>
      </c>
      <c r="P66" s="194"/>
      <c r="Q66" s="194">
        <v>0</v>
      </c>
      <c r="R66" s="228"/>
      <c r="S66" s="216">
        <v>750</v>
      </c>
      <c r="T66" s="60" t="s">
        <v>295</v>
      </c>
      <c r="U66" s="60" t="s">
        <v>295</v>
      </c>
      <c r="V66" s="60" t="s">
        <v>295</v>
      </c>
      <c r="W66" s="60">
        <v>0.2</v>
      </c>
      <c r="X66" s="60" t="s">
        <v>295</v>
      </c>
      <c r="Y66" s="172" t="s">
        <v>295</v>
      </c>
      <c r="Z66" s="134">
        <f>'Initial Allocation'!C67</f>
        <v>500</v>
      </c>
    </row>
    <row r="67" spans="1:27" s="3" customFormat="1" x14ac:dyDescent="0.2">
      <c r="A67" s="21" t="s">
        <v>336</v>
      </c>
      <c r="B67" s="19"/>
      <c r="C67" s="247"/>
      <c r="D67" s="42"/>
      <c r="E67" s="42"/>
      <c r="F67" s="247"/>
      <c r="G67" s="247"/>
      <c r="H67" s="259"/>
      <c r="I67" s="259"/>
      <c r="J67" s="259"/>
      <c r="K67" s="259"/>
      <c r="L67" s="258"/>
      <c r="M67" s="194"/>
      <c r="N67" s="146"/>
      <c r="O67" s="207"/>
      <c r="P67" s="194"/>
      <c r="Q67" s="194"/>
      <c r="R67" s="228">
        <v>500</v>
      </c>
      <c r="S67" s="216">
        <v>500</v>
      </c>
      <c r="T67" s="60" t="s">
        <v>295</v>
      </c>
      <c r="U67" s="60" t="s">
        <v>295</v>
      </c>
      <c r="V67" s="60" t="s">
        <v>295</v>
      </c>
      <c r="W67" s="60"/>
      <c r="X67" s="60" t="s">
        <v>295</v>
      </c>
      <c r="Y67" s="172" t="s">
        <v>295</v>
      </c>
      <c r="Z67" s="134">
        <f>'Initial Allocation'!C68</f>
        <v>500</v>
      </c>
    </row>
    <row r="68" spans="1:27" s="3" customFormat="1" ht="25.5" x14ac:dyDescent="0.2">
      <c r="A68" s="11" t="s">
        <v>19</v>
      </c>
      <c r="B68" s="21" t="s">
        <v>295</v>
      </c>
      <c r="C68" s="247">
        <v>200</v>
      </c>
      <c r="D68" s="42"/>
      <c r="E68" s="42"/>
      <c r="F68" s="247"/>
      <c r="G68" s="247">
        <v>200</v>
      </c>
      <c r="H68" s="259">
        <v>260</v>
      </c>
      <c r="I68" s="259"/>
      <c r="J68" s="259"/>
      <c r="K68" s="259">
        <v>0</v>
      </c>
      <c r="L68" s="258">
        <f t="shared" si="0"/>
        <v>260</v>
      </c>
      <c r="M68" s="194">
        <v>260</v>
      </c>
      <c r="N68" s="146"/>
      <c r="O68" s="207">
        <v>260</v>
      </c>
      <c r="P68" s="194"/>
      <c r="Q68" s="194">
        <v>0</v>
      </c>
      <c r="R68" s="228">
        <v>500</v>
      </c>
      <c r="S68" s="216"/>
      <c r="T68" s="60"/>
      <c r="U68" s="60" t="s">
        <v>295</v>
      </c>
      <c r="V68" s="60"/>
      <c r="W68" s="60"/>
      <c r="X68" s="60"/>
      <c r="Y68" s="172"/>
      <c r="Z68" s="134">
        <f>'Initial Allocation'!C69</f>
        <v>0</v>
      </c>
    </row>
    <row r="69" spans="1:27" s="3" customFormat="1" x14ac:dyDescent="0.2">
      <c r="A69" s="11" t="s">
        <v>20</v>
      </c>
      <c r="B69" s="21" t="s">
        <v>295</v>
      </c>
      <c r="C69" s="247">
        <v>800</v>
      </c>
      <c r="D69" s="42">
        <v>38.25</v>
      </c>
      <c r="E69" s="42"/>
      <c r="F69" s="247">
        <v>835.28</v>
      </c>
      <c r="G69" s="247">
        <v>0</v>
      </c>
      <c r="H69" s="259">
        <v>600</v>
      </c>
      <c r="I69" s="259"/>
      <c r="J69" s="259"/>
      <c r="K69" s="259">
        <v>0</v>
      </c>
      <c r="L69" s="258">
        <f t="shared" si="0"/>
        <v>600</v>
      </c>
      <c r="M69" s="194">
        <v>800</v>
      </c>
      <c r="N69" s="146"/>
      <c r="O69" s="194"/>
      <c r="P69" s="194"/>
      <c r="Q69" s="194">
        <v>800</v>
      </c>
      <c r="R69" s="228">
        <v>1000</v>
      </c>
      <c r="S69" s="216"/>
      <c r="T69" s="60"/>
      <c r="U69" s="60"/>
      <c r="V69" s="60"/>
      <c r="W69" s="60"/>
      <c r="X69" s="60"/>
      <c r="Y69" s="172"/>
      <c r="Z69" s="134">
        <f>'Initial Allocation'!C70</f>
        <v>0</v>
      </c>
    </row>
    <row r="70" spans="1:27" s="3" customFormat="1" x14ac:dyDescent="0.2">
      <c r="A70" s="11" t="s">
        <v>132</v>
      </c>
      <c r="B70" s="19"/>
      <c r="C70" s="248" t="s">
        <v>98</v>
      </c>
      <c r="D70" s="43"/>
      <c r="E70" s="43"/>
      <c r="F70" s="248"/>
      <c r="G70" s="248"/>
      <c r="H70" s="259">
        <v>0</v>
      </c>
      <c r="I70" s="261"/>
      <c r="J70" s="261"/>
      <c r="K70" s="261"/>
      <c r="L70" s="258">
        <f t="shared" si="0"/>
        <v>0</v>
      </c>
      <c r="M70" s="194"/>
      <c r="N70" s="146"/>
      <c r="O70" s="194"/>
      <c r="P70" s="194"/>
      <c r="Q70" s="194"/>
      <c r="R70" s="228"/>
      <c r="S70" s="216"/>
      <c r="T70" s="60"/>
      <c r="U70" s="60"/>
      <c r="V70" s="60"/>
      <c r="W70" s="60"/>
      <c r="X70" s="60"/>
      <c r="Y70" s="172"/>
      <c r="Z70" s="134">
        <f>'Initial Allocation'!C71</f>
        <v>0</v>
      </c>
    </row>
    <row r="71" spans="1:27" s="3" customFormat="1" x14ac:dyDescent="0.2">
      <c r="A71" s="11" t="s">
        <v>21</v>
      </c>
      <c r="B71" s="19"/>
      <c r="C71" s="247">
        <v>1440</v>
      </c>
      <c r="D71" s="42"/>
      <c r="E71" s="42"/>
      <c r="F71" s="247">
        <v>1440</v>
      </c>
      <c r="G71" s="247">
        <v>0</v>
      </c>
      <c r="H71" s="259">
        <v>750</v>
      </c>
      <c r="I71" s="259"/>
      <c r="J71" s="259"/>
      <c r="K71" s="259">
        <v>453.5</v>
      </c>
      <c r="L71" s="258">
        <f t="shared" si="0"/>
        <v>296.5</v>
      </c>
      <c r="M71" s="194">
        <v>1000</v>
      </c>
      <c r="N71" s="146"/>
      <c r="O71" s="194"/>
      <c r="P71" s="194">
        <v>1000</v>
      </c>
      <c r="Q71" s="194">
        <v>0</v>
      </c>
      <c r="R71" s="228">
        <v>1300</v>
      </c>
      <c r="S71" s="216">
        <v>1690</v>
      </c>
      <c r="T71" s="60" t="s">
        <v>295</v>
      </c>
      <c r="U71" s="60" t="s">
        <v>295</v>
      </c>
      <c r="V71" s="60" t="s">
        <v>295</v>
      </c>
      <c r="W71" s="60"/>
      <c r="X71" s="60" t="s">
        <v>295</v>
      </c>
      <c r="Y71" s="172" t="s">
        <v>295</v>
      </c>
      <c r="Z71" s="134">
        <f>'Initial Allocation'!C72</f>
        <v>1500</v>
      </c>
    </row>
    <row r="72" spans="1:27" s="3" customFormat="1" ht="25.5" x14ac:dyDescent="0.2">
      <c r="A72" s="19" t="s">
        <v>229</v>
      </c>
      <c r="B72" s="19"/>
      <c r="C72" s="248" t="s">
        <v>98</v>
      </c>
      <c r="D72" s="43"/>
      <c r="E72" s="43"/>
      <c r="F72" s="248"/>
      <c r="G72" s="248"/>
      <c r="H72" s="259">
        <v>300</v>
      </c>
      <c r="I72" s="259"/>
      <c r="J72" s="259"/>
      <c r="K72" s="259">
        <v>0</v>
      </c>
      <c r="L72" s="258">
        <f t="shared" si="0"/>
        <v>300</v>
      </c>
      <c r="M72" s="194">
        <v>200</v>
      </c>
      <c r="N72" s="146"/>
      <c r="O72" s="194"/>
      <c r="P72" s="194">
        <v>200</v>
      </c>
      <c r="Q72" s="194">
        <v>0</v>
      </c>
      <c r="R72" s="228"/>
      <c r="S72" s="216"/>
      <c r="T72" s="60"/>
      <c r="U72" s="60"/>
      <c r="V72" s="60"/>
      <c r="W72" s="60"/>
      <c r="X72" s="60"/>
      <c r="Y72" s="172"/>
      <c r="Z72" s="134">
        <f>'Initial Allocation'!C73</f>
        <v>0</v>
      </c>
    </row>
    <row r="73" spans="1:27" s="3" customFormat="1" x14ac:dyDescent="0.2">
      <c r="A73" s="19" t="s">
        <v>173</v>
      </c>
      <c r="B73" s="19"/>
      <c r="C73" s="248" t="s">
        <v>98</v>
      </c>
      <c r="D73" s="43"/>
      <c r="E73" s="43"/>
      <c r="F73" s="248"/>
      <c r="G73" s="248"/>
      <c r="H73" s="259">
        <v>400</v>
      </c>
      <c r="I73" s="259"/>
      <c r="J73" s="262">
        <v>133.33000000000001</v>
      </c>
      <c r="K73" s="259">
        <v>0</v>
      </c>
      <c r="L73" s="258">
        <f t="shared" si="0"/>
        <v>266.66999999999996</v>
      </c>
      <c r="M73" s="194"/>
      <c r="N73" s="146"/>
      <c r="O73" s="194"/>
      <c r="P73" s="194"/>
      <c r="Q73" s="194"/>
      <c r="R73" s="228"/>
      <c r="S73" s="216"/>
      <c r="T73" s="60"/>
      <c r="U73" s="60"/>
      <c r="V73" s="60"/>
      <c r="W73" s="60"/>
      <c r="X73" s="60"/>
      <c r="Y73" s="172"/>
      <c r="Z73" s="134">
        <f>'Initial Allocation'!C74</f>
        <v>0</v>
      </c>
    </row>
    <row r="74" spans="1:27" s="3" customFormat="1" x14ac:dyDescent="0.2">
      <c r="A74" s="19" t="s">
        <v>166</v>
      </c>
      <c r="B74" s="19"/>
      <c r="C74" s="247">
        <v>200</v>
      </c>
      <c r="D74" s="42"/>
      <c r="E74" s="42"/>
      <c r="F74" s="247">
        <v>200</v>
      </c>
      <c r="G74" s="247">
        <v>0</v>
      </c>
      <c r="H74" s="259">
        <v>200</v>
      </c>
      <c r="I74" s="259"/>
      <c r="J74" s="259"/>
      <c r="K74" s="259">
        <v>188.32</v>
      </c>
      <c r="L74" s="258">
        <f t="shared" si="0"/>
        <v>11.680000000000007</v>
      </c>
      <c r="M74" s="194">
        <v>250</v>
      </c>
      <c r="N74" s="146"/>
      <c r="O74" s="194"/>
      <c r="P74" s="194">
        <v>275</v>
      </c>
      <c r="Q74" s="194">
        <f>M74-P74</f>
        <v>-25</v>
      </c>
      <c r="R74" s="228">
        <v>375</v>
      </c>
      <c r="S74" s="216">
        <v>600</v>
      </c>
      <c r="T74" s="60" t="s">
        <v>295</v>
      </c>
      <c r="U74" s="60" t="s">
        <v>295</v>
      </c>
      <c r="V74" s="60" t="s">
        <v>295</v>
      </c>
      <c r="W74" s="60"/>
      <c r="X74" s="60" t="s">
        <v>295</v>
      </c>
      <c r="Y74" s="172" t="s">
        <v>295</v>
      </c>
      <c r="Z74" s="134">
        <f>'Initial Allocation'!C75</f>
        <v>600</v>
      </c>
    </row>
    <row r="75" spans="1:27" s="3" customFormat="1" ht="25.5" x14ac:dyDescent="0.2">
      <c r="A75" s="21" t="s">
        <v>149</v>
      </c>
      <c r="B75" s="21" t="s">
        <v>295</v>
      </c>
      <c r="C75" s="247">
        <v>9000</v>
      </c>
      <c r="D75" s="42"/>
      <c r="E75" s="42"/>
      <c r="F75" s="247">
        <v>3000</v>
      </c>
      <c r="G75" s="247">
        <v>6000</v>
      </c>
      <c r="H75" s="259">
        <v>8000</v>
      </c>
      <c r="I75" s="259"/>
      <c r="J75" s="259"/>
      <c r="K75" s="259">
        <v>8015.4</v>
      </c>
      <c r="L75" s="258">
        <f t="shared" si="0"/>
        <v>-15.399999999999636</v>
      </c>
      <c r="M75" s="194">
        <v>6500</v>
      </c>
      <c r="N75" s="146"/>
      <c r="O75" s="194"/>
      <c r="P75" s="194">
        <v>6536.75</v>
      </c>
      <c r="Q75" s="194">
        <f>M75-P75</f>
        <v>-36.75</v>
      </c>
      <c r="R75" s="228">
        <v>4000</v>
      </c>
      <c r="S75" s="216">
        <v>2000</v>
      </c>
      <c r="T75" s="60" t="s">
        <v>295</v>
      </c>
      <c r="U75" s="60" t="s">
        <v>295</v>
      </c>
      <c r="V75" s="60" t="s">
        <v>295</v>
      </c>
      <c r="W75" s="60"/>
      <c r="X75" s="60" t="s">
        <v>295</v>
      </c>
      <c r="Y75" s="172" t="s">
        <v>295</v>
      </c>
      <c r="Z75" s="134">
        <f>'Initial Allocation'!C76</f>
        <v>2000</v>
      </c>
    </row>
    <row r="76" spans="1:27" s="3" customFormat="1" x14ac:dyDescent="0.2">
      <c r="A76" s="21" t="s">
        <v>133</v>
      </c>
      <c r="B76" s="19"/>
      <c r="C76" s="247">
        <v>800</v>
      </c>
      <c r="D76" s="42"/>
      <c r="E76" s="42"/>
      <c r="F76" s="247">
        <v>799.84</v>
      </c>
      <c r="G76" s="247">
        <v>0.16</v>
      </c>
      <c r="H76" s="259">
        <v>0</v>
      </c>
      <c r="I76" s="259"/>
      <c r="J76" s="259"/>
      <c r="K76" s="259"/>
      <c r="L76" s="258">
        <f t="shared" si="0"/>
        <v>0</v>
      </c>
      <c r="M76" s="194"/>
      <c r="N76" s="146"/>
      <c r="O76" s="194"/>
      <c r="P76" s="194"/>
      <c r="Q76" s="194"/>
      <c r="R76" s="228"/>
      <c r="S76" s="216"/>
      <c r="T76" s="60"/>
      <c r="U76" s="60" t="s">
        <v>295</v>
      </c>
      <c r="V76" s="60"/>
      <c r="W76" s="60"/>
      <c r="X76" s="60"/>
      <c r="Y76" s="172"/>
      <c r="Z76" s="134">
        <f>'Initial Allocation'!C77</f>
        <v>0</v>
      </c>
    </row>
    <row r="77" spans="1:27" s="3" customFormat="1" x14ac:dyDescent="0.2">
      <c r="A77" s="21" t="s">
        <v>325</v>
      </c>
      <c r="B77" s="21" t="s">
        <v>295</v>
      </c>
      <c r="C77" s="247">
        <v>9000</v>
      </c>
      <c r="D77" s="42"/>
      <c r="E77" s="42"/>
      <c r="F77" s="247">
        <v>9000</v>
      </c>
      <c r="G77" s="247">
        <v>0</v>
      </c>
      <c r="H77" s="259">
        <v>11500</v>
      </c>
      <c r="I77" s="259"/>
      <c r="J77" s="259"/>
      <c r="K77" s="259">
        <v>9710.4</v>
      </c>
      <c r="L77" s="258">
        <f t="shared" si="0"/>
        <v>1789.6000000000004</v>
      </c>
      <c r="M77" s="194">
        <v>12500</v>
      </c>
      <c r="N77" s="146"/>
      <c r="O77" s="194"/>
      <c r="P77" s="194">
        <v>1550</v>
      </c>
      <c r="Q77" s="194">
        <f>M77-P77</f>
        <v>10950</v>
      </c>
      <c r="R77" s="228">
        <v>12500</v>
      </c>
      <c r="S77" s="216">
        <v>13000</v>
      </c>
      <c r="T77" s="60" t="s">
        <v>295</v>
      </c>
      <c r="U77" s="60" t="s">
        <v>295</v>
      </c>
      <c r="V77" s="60" t="s">
        <v>295</v>
      </c>
      <c r="W77" s="60"/>
      <c r="X77" s="60" t="s">
        <v>295</v>
      </c>
      <c r="Y77" s="172" t="s">
        <v>295</v>
      </c>
      <c r="Z77" s="134">
        <f>'Initial Allocation'!C78</f>
        <v>12500</v>
      </c>
    </row>
    <row r="78" spans="1:27" s="3" customFormat="1" x14ac:dyDescent="0.2">
      <c r="A78" s="11" t="s">
        <v>22</v>
      </c>
      <c r="B78" s="19"/>
      <c r="C78" s="248" t="s">
        <v>98</v>
      </c>
      <c r="D78" s="43"/>
      <c r="E78" s="43"/>
      <c r="F78" s="248"/>
      <c r="G78" s="248"/>
      <c r="H78" s="259">
        <v>100</v>
      </c>
      <c r="I78" s="259"/>
      <c r="J78" s="262">
        <v>33.33</v>
      </c>
      <c r="K78" s="259">
        <v>0</v>
      </c>
      <c r="L78" s="258">
        <f t="shared" si="0"/>
        <v>66.67</v>
      </c>
      <c r="M78" s="194"/>
      <c r="N78" s="146"/>
      <c r="O78" s="194"/>
      <c r="P78" s="194"/>
      <c r="Q78" s="194"/>
      <c r="R78" s="228"/>
      <c r="S78" s="216"/>
      <c r="T78" s="60"/>
      <c r="U78" s="60"/>
      <c r="V78" s="60"/>
      <c r="W78" s="60"/>
      <c r="X78" s="60"/>
      <c r="Y78" s="172"/>
      <c r="Z78" s="134">
        <f>'Initial Allocation'!C79</f>
        <v>0</v>
      </c>
    </row>
    <row r="79" spans="1:27" s="3" customFormat="1" x14ac:dyDescent="0.2">
      <c r="A79" s="21" t="s">
        <v>271</v>
      </c>
      <c r="B79" s="21" t="s">
        <v>295</v>
      </c>
      <c r="C79" s="248" t="s">
        <v>98</v>
      </c>
      <c r="D79" s="43"/>
      <c r="E79" s="43"/>
      <c r="F79" s="248"/>
      <c r="G79" s="248"/>
      <c r="H79" s="265">
        <v>0</v>
      </c>
      <c r="I79" s="259"/>
      <c r="J79" s="259"/>
      <c r="K79" s="259">
        <v>0</v>
      </c>
      <c r="L79" s="258">
        <f t="shared" ref="L79:L146" si="1">H79+I79-J79-K79</f>
        <v>0</v>
      </c>
      <c r="M79" s="200">
        <v>250</v>
      </c>
      <c r="N79" s="149"/>
      <c r="O79" s="200"/>
      <c r="P79" s="200">
        <v>62.5</v>
      </c>
      <c r="Q79" s="200">
        <f>M79-P79</f>
        <v>187.5</v>
      </c>
      <c r="R79" s="228">
        <v>350</v>
      </c>
      <c r="S79" s="216"/>
      <c r="T79" s="60"/>
      <c r="U79" s="60"/>
      <c r="V79" s="60"/>
      <c r="W79" s="60"/>
      <c r="X79" s="60"/>
      <c r="Y79" s="172"/>
      <c r="Z79" s="134">
        <f>'Initial Allocation'!C80</f>
        <v>0</v>
      </c>
    </row>
    <row r="80" spans="1:27" s="3" customFormat="1" ht="25.5" x14ac:dyDescent="0.2">
      <c r="A80" s="21" t="s">
        <v>358</v>
      </c>
      <c r="B80" s="19"/>
      <c r="C80" s="248" t="s">
        <v>98</v>
      </c>
      <c r="D80" s="43"/>
      <c r="E80" s="43"/>
      <c r="F80" s="248"/>
      <c r="G80" s="248"/>
      <c r="H80" s="259">
        <v>150</v>
      </c>
      <c r="I80" s="259"/>
      <c r="J80" s="259"/>
      <c r="K80" s="259">
        <v>0</v>
      </c>
      <c r="L80" s="258">
        <f t="shared" si="1"/>
        <v>150</v>
      </c>
      <c r="M80" s="194">
        <v>130</v>
      </c>
      <c r="N80" s="146"/>
      <c r="O80" s="207">
        <v>130</v>
      </c>
      <c r="P80" s="194"/>
      <c r="Q80" s="194">
        <v>0</v>
      </c>
      <c r="R80" s="228">
        <v>500</v>
      </c>
      <c r="S80" s="216">
        <v>1000</v>
      </c>
      <c r="T80" s="60" t="s">
        <v>295</v>
      </c>
      <c r="U80" s="60" t="s">
        <v>295</v>
      </c>
      <c r="V80" s="60" t="s">
        <v>295</v>
      </c>
      <c r="W80" s="60"/>
      <c r="X80" s="60" t="s">
        <v>295</v>
      </c>
      <c r="Y80" s="172" t="s">
        <v>295</v>
      </c>
      <c r="Z80" s="134">
        <f>'Initial Allocation'!C81</f>
        <v>650</v>
      </c>
      <c r="AA80" s="136"/>
    </row>
    <row r="81" spans="1:27" s="3" customFormat="1" x14ac:dyDescent="0.2">
      <c r="A81" s="19" t="s">
        <v>23</v>
      </c>
      <c r="B81" s="19"/>
      <c r="C81" s="247">
        <v>150</v>
      </c>
      <c r="D81" s="42"/>
      <c r="E81" s="42"/>
      <c r="F81" s="247"/>
      <c r="G81" s="247">
        <v>150</v>
      </c>
      <c r="H81" s="259">
        <v>0</v>
      </c>
      <c r="I81" s="259"/>
      <c r="J81" s="259"/>
      <c r="K81" s="259"/>
      <c r="L81" s="258">
        <f t="shared" si="1"/>
        <v>0</v>
      </c>
      <c r="M81" s="194"/>
      <c r="N81" s="146"/>
      <c r="O81" s="194"/>
      <c r="P81" s="194"/>
      <c r="Q81" s="194"/>
      <c r="R81" s="228">
        <v>500</v>
      </c>
      <c r="S81" s="216">
        <v>1000</v>
      </c>
      <c r="T81" s="60" t="s">
        <v>295</v>
      </c>
      <c r="U81" s="60" t="s">
        <v>295</v>
      </c>
      <c r="V81" s="60" t="s">
        <v>295</v>
      </c>
      <c r="W81" s="60"/>
      <c r="X81" s="60" t="s">
        <v>295</v>
      </c>
      <c r="Y81" s="172" t="s">
        <v>295</v>
      </c>
      <c r="Z81" s="134">
        <f>'Initial Allocation'!C82</f>
        <v>650</v>
      </c>
      <c r="AA81" s="136"/>
    </row>
    <row r="82" spans="1:27" s="3" customFormat="1" x14ac:dyDescent="0.2">
      <c r="A82" s="19" t="s">
        <v>24</v>
      </c>
      <c r="B82" s="19"/>
      <c r="C82" s="247">
        <v>100</v>
      </c>
      <c r="D82" s="42"/>
      <c r="E82" s="42"/>
      <c r="F82" s="247">
        <v>100</v>
      </c>
      <c r="G82" s="247">
        <v>0</v>
      </c>
      <c r="H82" s="259">
        <v>100</v>
      </c>
      <c r="I82" s="259"/>
      <c r="J82" s="259"/>
      <c r="K82" s="259">
        <v>0</v>
      </c>
      <c r="L82" s="258">
        <f t="shared" si="1"/>
        <v>100</v>
      </c>
      <c r="M82" s="194"/>
      <c r="N82" s="146"/>
      <c r="O82" s="194"/>
      <c r="P82" s="194"/>
      <c r="Q82" s="194"/>
      <c r="R82" s="228"/>
      <c r="S82" s="216"/>
      <c r="T82" s="48"/>
      <c r="U82" s="48"/>
      <c r="V82" s="48"/>
      <c r="W82" s="48"/>
      <c r="X82" s="48"/>
      <c r="Y82" s="171"/>
      <c r="Z82" s="134">
        <f>'Initial Allocation'!C83</f>
        <v>0</v>
      </c>
      <c r="AA82" s="136"/>
    </row>
    <row r="83" spans="1:27" s="3" customFormat="1" x14ac:dyDescent="0.2">
      <c r="A83" s="11" t="s">
        <v>25</v>
      </c>
      <c r="B83" s="19"/>
      <c r="C83" s="247">
        <v>1800</v>
      </c>
      <c r="D83" s="42"/>
      <c r="E83" s="42"/>
      <c r="F83" s="247"/>
      <c r="G83" s="247">
        <v>1800</v>
      </c>
      <c r="H83" s="259">
        <v>2400</v>
      </c>
      <c r="I83" s="259"/>
      <c r="J83" s="259"/>
      <c r="K83" s="259">
        <v>611.6</v>
      </c>
      <c r="L83" s="258">
        <f t="shared" si="1"/>
        <v>1788.4</v>
      </c>
      <c r="M83" s="194">
        <v>1500</v>
      </c>
      <c r="N83" s="146">
        <v>186.34</v>
      </c>
      <c r="O83" s="194"/>
      <c r="P83" s="194">
        <v>1686.34</v>
      </c>
      <c r="Q83" s="194">
        <f>M83+N83-P83</f>
        <v>0</v>
      </c>
      <c r="R83" s="228">
        <v>1500</v>
      </c>
      <c r="S83" s="216">
        <v>7750</v>
      </c>
      <c r="T83" s="60" t="s">
        <v>295</v>
      </c>
      <c r="U83" s="60" t="s">
        <v>295</v>
      </c>
      <c r="V83" s="107" t="s">
        <v>295</v>
      </c>
      <c r="W83" s="107"/>
      <c r="X83" s="48" t="s">
        <v>295</v>
      </c>
      <c r="Y83" s="172" t="s">
        <v>295</v>
      </c>
      <c r="Z83" s="134">
        <f>'Initial Allocation'!C84</f>
        <v>2200</v>
      </c>
      <c r="AA83" s="136"/>
    </row>
    <row r="84" spans="1:27" s="3" customFormat="1" ht="25.5" x14ac:dyDescent="0.2">
      <c r="A84" s="21" t="s">
        <v>26</v>
      </c>
      <c r="B84" s="19"/>
      <c r="C84" s="248" t="s">
        <v>98</v>
      </c>
      <c r="D84" s="43"/>
      <c r="E84" s="43"/>
      <c r="F84" s="248"/>
      <c r="G84" s="248"/>
      <c r="H84" s="259">
        <v>200</v>
      </c>
      <c r="I84" s="259"/>
      <c r="J84" s="262">
        <v>66.67</v>
      </c>
      <c r="K84" s="259">
        <v>0</v>
      </c>
      <c r="L84" s="258">
        <f t="shared" si="1"/>
        <v>133.32999999999998</v>
      </c>
      <c r="M84" s="194"/>
      <c r="N84" s="146"/>
      <c r="O84" s="194"/>
      <c r="P84" s="194"/>
      <c r="Q84" s="194"/>
      <c r="R84" s="228"/>
      <c r="S84" s="216"/>
      <c r="T84" s="60"/>
      <c r="U84" s="60"/>
      <c r="V84" s="107"/>
      <c r="W84" s="107"/>
      <c r="X84" s="48"/>
      <c r="Y84" s="172"/>
      <c r="Z84" s="134">
        <f>'Initial Allocation'!C85</f>
        <v>0</v>
      </c>
    </row>
    <row r="85" spans="1:27" s="3" customFormat="1" x14ac:dyDescent="0.2">
      <c r="A85" s="11" t="s">
        <v>27</v>
      </c>
      <c r="B85" s="19"/>
      <c r="C85" s="247">
        <v>2000</v>
      </c>
      <c r="D85" s="42"/>
      <c r="E85" s="42"/>
      <c r="F85" s="247">
        <v>452.42</v>
      </c>
      <c r="G85" s="247">
        <v>1547.58</v>
      </c>
      <c r="H85" s="259">
        <v>2000</v>
      </c>
      <c r="I85" s="259"/>
      <c r="J85" s="262">
        <v>666.67</v>
      </c>
      <c r="K85" s="259">
        <v>0</v>
      </c>
      <c r="L85" s="258">
        <f t="shared" si="1"/>
        <v>1333.33</v>
      </c>
      <c r="M85" s="194"/>
      <c r="N85" s="146"/>
      <c r="O85" s="194"/>
      <c r="P85" s="194"/>
      <c r="Q85" s="194"/>
      <c r="R85" s="228"/>
      <c r="S85" s="216"/>
      <c r="T85" s="48"/>
      <c r="U85" s="48"/>
      <c r="V85" s="48"/>
      <c r="W85" s="48"/>
      <c r="X85" s="48"/>
      <c r="Y85" s="171"/>
      <c r="Z85" s="134">
        <f>'Initial Allocation'!C86</f>
        <v>0</v>
      </c>
    </row>
    <row r="86" spans="1:27" s="3" customFormat="1" x14ac:dyDescent="0.2">
      <c r="A86" s="21" t="s">
        <v>113</v>
      </c>
      <c r="B86" s="19"/>
      <c r="C86" s="247">
        <v>100</v>
      </c>
      <c r="D86" s="42"/>
      <c r="E86" s="42"/>
      <c r="F86" s="247"/>
      <c r="G86" s="247">
        <v>100</v>
      </c>
      <c r="H86" s="259">
        <v>50</v>
      </c>
      <c r="I86" s="259"/>
      <c r="J86" s="262">
        <v>16.670000000000002</v>
      </c>
      <c r="K86" s="259">
        <v>0</v>
      </c>
      <c r="L86" s="258">
        <f t="shared" si="1"/>
        <v>33.33</v>
      </c>
      <c r="M86" s="194"/>
      <c r="N86" s="146"/>
      <c r="O86" s="194"/>
      <c r="P86" s="194"/>
      <c r="Q86" s="194"/>
      <c r="R86" s="228"/>
      <c r="S86" s="216"/>
      <c r="T86" s="48"/>
      <c r="U86" s="48"/>
      <c r="V86" s="48"/>
      <c r="W86" s="48"/>
      <c r="X86" s="48"/>
      <c r="Y86" s="171"/>
      <c r="Z86" s="134">
        <f>'Initial Allocation'!C87</f>
        <v>0</v>
      </c>
    </row>
    <row r="87" spans="1:27" s="3" customFormat="1" ht="18" customHeight="1" x14ac:dyDescent="0.2">
      <c r="A87" s="21" t="s">
        <v>302</v>
      </c>
      <c r="B87" s="19"/>
      <c r="C87" s="247"/>
      <c r="D87" s="42"/>
      <c r="E87" s="42"/>
      <c r="F87" s="247"/>
      <c r="G87" s="247"/>
      <c r="H87" s="259"/>
      <c r="I87" s="259"/>
      <c r="J87" s="259"/>
      <c r="K87" s="259"/>
      <c r="L87" s="258"/>
      <c r="M87" s="198"/>
      <c r="N87" s="150"/>
      <c r="O87" s="198"/>
      <c r="P87" s="198"/>
      <c r="Q87" s="198"/>
      <c r="R87" s="228">
        <v>500</v>
      </c>
      <c r="S87" s="216">
        <v>3900</v>
      </c>
      <c r="T87" s="48" t="s">
        <v>295</v>
      </c>
      <c r="U87" s="48" t="s">
        <v>295</v>
      </c>
      <c r="V87" s="48" t="s">
        <v>295</v>
      </c>
      <c r="W87" s="48"/>
      <c r="X87" s="48" t="s">
        <v>295</v>
      </c>
      <c r="Y87" s="171" t="s">
        <v>295</v>
      </c>
      <c r="Z87" s="134">
        <f>'Initial Allocation'!C88</f>
        <v>650</v>
      </c>
      <c r="AA87" s="136"/>
    </row>
    <row r="88" spans="1:27" s="3" customFormat="1" ht="18.75" customHeight="1" x14ac:dyDescent="0.2">
      <c r="A88" s="21" t="s">
        <v>253</v>
      </c>
      <c r="B88" s="21" t="s">
        <v>295</v>
      </c>
      <c r="C88" s="247" t="s">
        <v>280</v>
      </c>
      <c r="D88" s="42"/>
      <c r="E88" s="42"/>
      <c r="F88" s="247"/>
      <c r="G88" s="247"/>
      <c r="H88" s="259">
        <v>0</v>
      </c>
      <c r="I88" s="259"/>
      <c r="J88" s="259"/>
      <c r="K88" s="259">
        <v>0</v>
      </c>
      <c r="L88" s="258">
        <f t="shared" si="1"/>
        <v>0</v>
      </c>
      <c r="M88" s="194">
        <v>400</v>
      </c>
      <c r="N88" s="146"/>
      <c r="O88" s="207">
        <v>133.33000000000001</v>
      </c>
      <c r="P88" s="194"/>
      <c r="Q88" s="194">
        <f>M88-O88</f>
        <v>266.66999999999996</v>
      </c>
      <c r="R88" s="228">
        <v>520</v>
      </c>
      <c r="S88" s="216"/>
      <c r="T88" s="60"/>
      <c r="U88" s="60"/>
      <c r="V88" s="107"/>
      <c r="W88" s="107"/>
      <c r="X88" s="48"/>
      <c r="Y88" s="171"/>
      <c r="Z88" s="134">
        <f>'Initial Allocation'!C89</f>
        <v>0</v>
      </c>
      <c r="AA88" s="136"/>
    </row>
    <row r="89" spans="1:27" s="3" customFormat="1" x14ac:dyDescent="0.2">
      <c r="A89" s="124" t="s">
        <v>101</v>
      </c>
      <c r="B89" s="21"/>
      <c r="C89" s="247">
        <v>2200</v>
      </c>
      <c r="D89" s="42"/>
      <c r="E89" s="42"/>
      <c r="F89" s="247">
        <v>2111.2800000000002</v>
      </c>
      <c r="G89" s="247">
        <v>88.72</v>
      </c>
      <c r="H89" s="259">
        <v>2900</v>
      </c>
      <c r="I89" s="259"/>
      <c r="J89" s="259"/>
      <c r="K89" s="259">
        <v>2334.59</v>
      </c>
      <c r="L89" s="258">
        <f t="shared" si="1"/>
        <v>565.40999999999985</v>
      </c>
      <c r="M89" s="194">
        <v>3500</v>
      </c>
      <c r="N89" s="146"/>
      <c r="O89" s="194"/>
      <c r="P89" s="194">
        <v>2249.36</v>
      </c>
      <c r="Q89" s="194">
        <f>M89-P89</f>
        <v>1250.6399999999999</v>
      </c>
      <c r="R89" s="228">
        <v>4500</v>
      </c>
      <c r="S89" s="216">
        <v>8534</v>
      </c>
      <c r="T89" s="48" t="s">
        <v>295</v>
      </c>
      <c r="U89" s="60" t="s">
        <v>295</v>
      </c>
      <c r="V89" s="107" t="s">
        <v>295</v>
      </c>
      <c r="W89" s="107"/>
      <c r="X89" s="48" t="s">
        <v>295</v>
      </c>
      <c r="Y89" s="171" t="s">
        <v>295</v>
      </c>
      <c r="Z89" s="134">
        <f>'Initial Allocation'!C90</f>
        <v>5850</v>
      </c>
      <c r="AA89" s="136"/>
    </row>
    <row r="90" spans="1:27" s="3" customFormat="1" x14ac:dyDescent="0.2">
      <c r="A90" s="21" t="s">
        <v>175</v>
      </c>
      <c r="B90" s="21" t="s">
        <v>295</v>
      </c>
      <c r="C90" s="247">
        <v>150</v>
      </c>
      <c r="D90" s="42"/>
      <c r="E90" s="42"/>
      <c r="F90" s="247">
        <v>150</v>
      </c>
      <c r="G90" s="247">
        <v>0</v>
      </c>
      <c r="H90" s="259">
        <v>150</v>
      </c>
      <c r="I90" s="259"/>
      <c r="J90" s="259"/>
      <c r="K90" s="259">
        <v>0</v>
      </c>
      <c r="L90" s="258">
        <f t="shared" si="1"/>
        <v>150</v>
      </c>
      <c r="M90" s="194">
        <v>200</v>
      </c>
      <c r="N90" s="146"/>
      <c r="O90" s="194"/>
      <c r="P90" s="194"/>
      <c r="Q90" s="194">
        <v>200</v>
      </c>
      <c r="R90" s="228">
        <v>200</v>
      </c>
      <c r="S90" s="216"/>
      <c r="T90" s="48"/>
      <c r="U90" s="48"/>
      <c r="V90" s="48"/>
      <c r="W90" s="48"/>
      <c r="X90" s="48"/>
      <c r="Y90" s="171"/>
      <c r="Z90" s="134">
        <f>'Initial Allocation'!C91</f>
        <v>0</v>
      </c>
      <c r="AA90" s="136"/>
    </row>
    <row r="91" spans="1:27" s="3" customFormat="1" ht="38.25" x14ac:dyDescent="0.2">
      <c r="A91" s="11" t="s">
        <v>28</v>
      </c>
      <c r="B91" s="21" t="s">
        <v>295</v>
      </c>
      <c r="C91" s="247">
        <v>4000</v>
      </c>
      <c r="D91" s="42"/>
      <c r="E91" s="42"/>
      <c r="F91" s="247">
        <v>3946.01</v>
      </c>
      <c r="G91" s="247">
        <v>53.99</v>
      </c>
      <c r="H91" s="259">
        <v>3000</v>
      </c>
      <c r="I91" s="259"/>
      <c r="J91" s="259"/>
      <c r="K91" s="259">
        <v>1180.73</v>
      </c>
      <c r="L91" s="258">
        <f t="shared" si="1"/>
        <v>1819.27</v>
      </c>
      <c r="M91" s="194">
        <v>3000</v>
      </c>
      <c r="N91" s="146"/>
      <c r="O91" s="194"/>
      <c r="P91" s="194"/>
      <c r="Q91" s="194">
        <v>3000</v>
      </c>
      <c r="R91" s="228">
        <v>2000</v>
      </c>
      <c r="S91" s="216">
        <v>2295</v>
      </c>
      <c r="T91" s="107" t="s">
        <v>295</v>
      </c>
      <c r="U91" s="107" t="s">
        <v>295</v>
      </c>
      <c r="V91" s="107" t="s">
        <v>295</v>
      </c>
      <c r="W91" s="107">
        <v>0.2</v>
      </c>
      <c r="X91" s="48" t="s">
        <v>295</v>
      </c>
      <c r="Y91" s="171" t="s">
        <v>295</v>
      </c>
      <c r="Z91" s="134">
        <f>'Initial Allocation'!C92</f>
        <v>2000</v>
      </c>
      <c r="AA91" s="136"/>
    </row>
    <row r="92" spans="1:27" s="3" customFormat="1" x14ac:dyDescent="0.2">
      <c r="A92" s="11" t="s">
        <v>29</v>
      </c>
      <c r="B92" s="19"/>
      <c r="C92" s="247">
        <v>5000</v>
      </c>
      <c r="D92" s="42"/>
      <c r="E92" s="42"/>
      <c r="F92" s="247">
        <v>3965.91</v>
      </c>
      <c r="G92" s="247">
        <v>1034.0899999999999</v>
      </c>
      <c r="H92" s="259">
        <v>3000</v>
      </c>
      <c r="I92" s="259"/>
      <c r="J92" s="259"/>
      <c r="K92" s="259">
        <v>1180.73</v>
      </c>
      <c r="L92" s="258">
        <f t="shared" si="1"/>
        <v>1819.27</v>
      </c>
      <c r="M92" s="194">
        <v>2000</v>
      </c>
      <c r="N92" s="146"/>
      <c r="O92" s="194"/>
      <c r="P92" s="194">
        <v>1163.3</v>
      </c>
      <c r="Q92" s="194">
        <f>M92-P92</f>
        <v>836.7</v>
      </c>
      <c r="R92" s="228">
        <v>2000</v>
      </c>
      <c r="S92" s="216">
        <v>6000</v>
      </c>
      <c r="T92" s="107" t="s">
        <v>295</v>
      </c>
      <c r="U92" s="107" t="s">
        <v>295</v>
      </c>
      <c r="V92" s="107" t="s">
        <v>295</v>
      </c>
      <c r="W92" s="107"/>
      <c r="X92" s="48" t="s">
        <v>295</v>
      </c>
      <c r="Y92" s="171" t="s">
        <v>295</v>
      </c>
      <c r="Z92" s="134">
        <f>'Initial Allocation'!C93</f>
        <v>2600</v>
      </c>
      <c r="AA92" s="136"/>
    </row>
    <row r="93" spans="1:27" s="3" customFormat="1" x14ac:dyDescent="0.2">
      <c r="A93" s="21" t="s">
        <v>278</v>
      </c>
      <c r="B93" s="19"/>
      <c r="C93" s="247"/>
      <c r="D93" s="42"/>
      <c r="E93" s="42"/>
      <c r="F93" s="247"/>
      <c r="G93" s="247"/>
      <c r="H93" s="259">
        <v>0</v>
      </c>
      <c r="I93" s="259"/>
      <c r="J93" s="259"/>
      <c r="K93" s="259"/>
      <c r="L93" s="258">
        <f t="shared" si="1"/>
        <v>0</v>
      </c>
      <c r="M93" s="194">
        <v>250</v>
      </c>
      <c r="N93" s="146"/>
      <c r="O93" s="207">
        <v>250</v>
      </c>
      <c r="P93" s="194"/>
      <c r="Q93" s="194">
        <v>0</v>
      </c>
      <c r="R93" s="228"/>
      <c r="S93" s="216"/>
      <c r="T93" s="107"/>
      <c r="U93" s="107"/>
      <c r="V93" s="107"/>
      <c r="W93" s="107"/>
      <c r="X93" s="48"/>
      <c r="Y93" s="171"/>
      <c r="Z93" s="134">
        <f>'Initial Allocation'!C94</f>
        <v>0</v>
      </c>
    </row>
    <row r="94" spans="1:27" s="3" customFormat="1" ht="25.5" x14ac:dyDescent="0.2">
      <c r="A94" s="11" t="s">
        <v>30</v>
      </c>
      <c r="B94" s="19"/>
      <c r="C94" s="247">
        <v>100</v>
      </c>
      <c r="D94" s="42"/>
      <c r="E94" s="42"/>
      <c r="F94" s="247"/>
      <c r="G94" s="247">
        <v>100</v>
      </c>
      <c r="H94" s="259">
        <v>130</v>
      </c>
      <c r="I94" s="259"/>
      <c r="J94" s="259"/>
      <c r="K94" s="259">
        <v>0</v>
      </c>
      <c r="L94" s="258">
        <f t="shared" si="1"/>
        <v>130</v>
      </c>
      <c r="M94" s="194">
        <v>80</v>
      </c>
      <c r="N94" s="146"/>
      <c r="O94" s="207">
        <v>27</v>
      </c>
      <c r="P94" s="194">
        <v>53</v>
      </c>
      <c r="Q94" s="194">
        <f>M94-O94-P94</f>
        <v>0</v>
      </c>
      <c r="R94" s="228"/>
      <c r="S94" s="216"/>
      <c r="T94" s="48"/>
      <c r="U94" s="48"/>
      <c r="V94" s="48"/>
      <c r="W94" s="48"/>
      <c r="X94" s="48"/>
      <c r="Y94" s="171"/>
      <c r="Z94" s="134">
        <f>'Initial Allocation'!C95</f>
        <v>0</v>
      </c>
    </row>
    <row r="95" spans="1:27" s="3" customFormat="1" ht="25.5" x14ac:dyDescent="0.2">
      <c r="A95" s="21" t="s">
        <v>317</v>
      </c>
      <c r="B95" s="19"/>
      <c r="C95" s="247">
        <v>4000</v>
      </c>
      <c r="D95" s="42"/>
      <c r="E95" s="42"/>
      <c r="F95" s="247">
        <v>3105.08</v>
      </c>
      <c r="G95" s="247">
        <v>894.92</v>
      </c>
      <c r="H95" s="259">
        <v>4000</v>
      </c>
      <c r="I95" s="259"/>
      <c r="J95" s="259"/>
      <c r="K95" s="259">
        <v>1804.86</v>
      </c>
      <c r="L95" s="258">
        <f t="shared" si="1"/>
        <v>2195.1400000000003</v>
      </c>
      <c r="M95" s="194">
        <v>2800</v>
      </c>
      <c r="N95" s="146"/>
      <c r="O95" s="194"/>
      <c r="P95" s="194">
        <v>2800</v>
      </c>
      <c r="Q95" s="194">
        <v>0</v>
      </c>
      <c r="R95" s="228">
        <v>2500</v>
      </c>
      <c r="S95" s="216">
        <v>1800</v>
      </c>
      <c r="T95" s="60" t="s">
        <v>295</v>
      </c>
      <c r="U95" s="48" t="s">
        <v>295</v>
      </c>
      <c r="V95" s="48" t="s">
        <v>295</v>
      </c>
      <c r="W95" s="48"/>
      <c r="X95" s="48" t="s">
        <v>295</v>
      </c>
      <c r="Y95" s="171" t="s">
        <v>295</v>
      </c>
      <c r="Z95" s="134">
        <f>'Initial Allocation'!C96</f>
        <v>2800</v>
      </c>
    </row>
    <row r="96" spans="1:27" s="3" customFormat="1" ht="25.5" x14ac:dyDescent="0.2">
      <c r="A96" s="19" t="s">
        <v>202</v>
      </c>
      <c r="B96" s="19"/>
      <c r="C96" s="248" t="s">
        <v>98</v>
      </c>
      <c r="D96" s="43"/>
      <c r="E96" s="43"/>
      <c r="F96" s="248"/>
      <c r="G96" s="248"/>
      <c r="H96" s="259">
        <v>240</v>
      </c>
      <c r="I96" s="259"/>
      <c r="J96" s="259"/>
      <c r="K96" s="259">
        <v>0</v>
      </c>
      <c r="L96" s="258">
        <f t="shared" si="1"/>
        <v>240</v>
      </c>
      <c r="M96" s="194">
        <v>280</v>
      </c>
      <c r="N96" s="146"/>
      <c r="O96" s="207">
        <v>280</v>
      </c>
      <c r="P96" s="194"/>
      <c r="Q96" s="194">
        <v>0</v>
      </c>
      <c r="R96" s="228"/>
      <c r="S96" s="216"/>
      <c r="T96" s="60"/>
      <c r="U96" s="60"/>
      <c r="V96" s="107"/>
      <c r="W96" s="107"/>
      <c r="X96" s="48"/>
      <c r="Y96" s="171"/>
      <c r="Z96" s="134">
        <f>'Initial Allocation'!C97</f>
        <v>0</v>
      </c>
    </row>
    <row r="97" spans="1:27" s="3" customFormat="1" ht="25.5" x14ac:dyDescent="0.2">
      <c r="A97" s="11" t="s">
        <v>31</v>
      </c>
      <c r="B97" s="19"/>
      <c r="C97" s="247">
        <v>1200</v>
      </c>
      <c r="D97" s="42"/>
      <c r="E97" s="42"/>
      <c r="F97" s="247">
        <v>1200</v>
      </c>
      <c r="G97" s="247">
        <v>0</v>
      </c>
      <c r="H97" s="259">
        <v>900</v>
      </c>
      <c r="I97" s="259"/>
      <c r="J97" s="259"/>
      <c r="K97" s="259">
        <v>811.31</v>
      </c>
      <c r="L97" s="258">
        <f t="shared" si="1"/>
        <v>88.690000000000055</v>
      </c>
      <c r="M97" s="194">
        <v>1200</v>
      </c>
      <c r="N97" s="146"/>
      <c r="O97" s="194"/>
      <c r="P97" s="194">
        <v>1198.92</v>
      </c>
      <c r="Q97" s="194">
        <f>M97-P97</f>
        <v>1.0799999999999272</v>
      </c>
      <c r="R97" s="228">
        <v>1200</v>
      </c>
      <c r="S97" s="216">
        <v>1800</v>
      </c>
      <c r="T97" s="107" t="s">
        <v>295</v>
      </c>
      <c r="U97" s="107" t="s">
        <v>295</v>
      </c>
      <c r="V97" s="107" t="s">
        <v>295</v>
      </c>
      <c r="W97" s="107"/>
      <c r="X97" s="48" t="s">
        <v>295</v>
      </c>
      <c r="Y97" s="171" t="s">
        <v>295</v>
      </c>
      <c r="Z97" s="134">
        <f>'Initial Allocation'!C98</f>
        <v>1500</v>
      </c>
    </row>
    <row r="98" spans="1:27" s="3" customFormat="1" ht="12" customHeight="1" x14ac:dyDescent="0.2">
      <c r="A98" s="11" t="s">
        <v>32</v>
      </c>
      <c r="B98" s="19"/>
      <c r="C98" s="247">
        <v>8500</v>
      </c>
      <c r="D98" s="42">
        <v>1700</v>
      </c>
      <c r="E98" s="42"/>
      <c r="F98" s="247">
        <v>10200</v>
      </c>
      <c r="G98" s="247">
        <v>0</v>
      </c>
      <c r="H98" s="259">
        <v>8500</v>
      </c>
      <c r="I98" s="259"/>
      <c r="J98" s="259"/>
      <c r="K98" s="259">
        <v>8509.49</v>
      </c>
      <c r="L98" s="258">
        <f t="shared" si="1"/>
        <v>-9.4899999999997817</v>
      </c>
      <c r="M98" s="194">
        <v>8500</v>
      </c>
      <c r="N98" s="146"/>
      <c r="O98" s="194"/>
      <c r="P98" s="194">
        <v>8498.6</v>
      </c>
      <c r="Q98" s="194">
        <f>M98-P98</f>
        <v>1.3999999999996362</v>
      </c>
      <c r="R98" s="228">
        <v>9000</v>
      </c>
      <c r="S98" s="216">
        <v>11700</v>
      </c>
      <c r="T98" s="60" t="s">
        <v>295</v>
      </c>
      <c r="U98" s="60" t="s">
        <v>295</v>
      </c>
      <c r="V98" s="107" t="s">
        <v>295</v>
      </c>
      <c r="W98" s="107"/>
      <c r="X98" s="48" t="s">
        <v>295</v>
      </c>
      <c r="Y98" s="171" t="s">
        <v>295</v>
      </c>
      <c r="Z98" s="134">
        <f>'Initial Allocation'!C99</f>
        <v>9500</v>
      </c>
    </row>
    <row r="99" spans="1:27" s="3" customFormat="1" x14ac:dyDescent="0.2">
      <c r="A99" s="19" t="s">
        <v>210</v>
      </c>
      <c r="B99" s="19"/>
      <c r="C99" s="248" t="s">
        <v>98</v>
      </c>
      <c r="D99" s="43"/>
      <c r="E99" s="43"/>
      <c r="F99" s="248"/>
      <c r="G99" s="248"/>
      <c r="H99" s="259">
        <v>350</v>
      </c>
      <c r="I99" s="259"/>
      <c r="J99" s="259"/>
      <c r="K99" s="259">
        <v>0</v>
      </c>
      <c r="L99" s="258">
        <f t="shared" si="1"/>
        <v>350</v>
      </c>
      <c r="M99" s="194"/>
      <c r="N99" s="146"/>
      <c r="O99" s="194"/>
      <c r="P99" s="194"/>
      <c r="Q99" s="194"/>
      <c r="R99" s="228"/>
      <c r="S99" s="216"/>
      <c r="T99" s="48"/>
      <c r="U99" s="48"/>
      <c r="V99" s="48"/>
      <c r="W99" s="48"/>
      <c r="X99" s="48"/>
      <c r="Y99" s="171"/>
      <c r="Z99" s="134">
        <f>'Initial Allocation'!C100</f>
        <v>0</v>
      </c>
    </row>
    <row r="100" spans="1:27" s="3" customFormat="1" x14ac:dyDescent="0.2">
      <c r="A100" s="21" t="s">
        <v>337</v>
      </c>
      <c r="B100" s="19"/>
      <c r="C100" s="248"/>
      <c r="D100" s="43"/>
      <c r="E100" s="43"/>
      <c r="F100" s="248"/>
      <c r="G100" s="248"/>
      <c r="H100" s="259"/>
      <c r="I100" s="259"/>
      <c r="J100" s="259"/>
      <c r="K100" s="259"/>
      <c r="L100" s="258"/>
      <c r="M100" s="194"/>
      <c r="N100" s="146"/>
      <c r="O100" s="194"/>
      <c r="P100" s="194"/>
      <c r="Q100" s="194"/>
      <c r="R100" s="228"/>
      <c r="S100" s="216"/>
      <c r="T100" s="48"/>
      <c r="U100" s="48"/>
      <c r="V100" s="48"/>
      <c r="W100" s="48"/>
      <c r="X100" s="48"/>
      <c r="Y100" s="171"/>
      <c r="Z100" s="134">
        <f>'Initial Allocation'!C101</f>
        <v>0</v>
      </c>
    </row>
    <row r="101" spans="1:27" s="3" customFormat="1" x14ac:dyDescent="0.2">
      <c r="A101" s="11" t="s">
        <v>33</v>
      </c>
      <c r="B101" s="19"/>
      <c r="C101" s="247">
        <v>880</v>
      </c>
      <c r="D101" s="42"/>
      <c r="E101" s="245">
        <v>293.3</v>
      </c>
      <c r="F101" s="247">
        <v>184.8</v>
      </c>
      <c r="G101" s="247">
        <v>401.9</v>
      </c>
      <c r="H101" s="259">
        <v>440</v>
      </c>
      <c r="I101" s="259"/>
      <c r="J101" s="259"/>
      <c r="K101" s="259">
        <v>0</v>
      </c>
      <c r="L101" s="258">
        <f t="shared" si="1"/>
        <v>440</v>
      </c>
      <c r="M101" s="194">
        <v>240</v>
      </c>
      <c r="N101" s="146"/>
      <c r="O101" s="194"/>
      <c r="P101" s="194"/>
      <c r="Q101" s="194">
        <v>240</v>
      </c>
      <c r="R101" s="228"/>
      <c r="S101" s="216"/>
      <c r="T101" s="48"/>
      <c r="U101" s="48"/>
      <c r="V101" s="48"/>
      <c r="W101" s="48"/>
      <c r="X101" s="48"/>
      <c r="Y101" s="171"/>
      <c r="Z101" s="134">
        <f>'Initial Allocation'!C102</f>
        <v>0</v>
      </c>
    </row>
    <row r="102" spans="1:27" s="3" customFormat="1" x14ac:dyDescent="0.2">
      <c r="A102" s="19" t="s">
        <v>185</v>
      </c>
      <c r="B102" s="19"/>
      <c r="C102" s="247">
        <v>300</v>
      </c>
      <c r="D102" s="42">
        <v>75</v>
      </c>
      <c r="E102" s="42"/>
      <c r="F102" s="247">
        <v>375</v>
      </c>
      <c r="G102" s="247">
        <v>0</v>
      </c>
      <c r="H102" s="259">
        <v>390</v>
      </c>
      <c r="I102" s="259"/>
      <c r="J102" s="259"/>
      <c r="K102" s="259">
        <v>0</v>
      </c>
      <c r="L102" s="258">
        <f t="shared" si="1"/>
        <v>390</v>
      </c>
      <c r="M102" s="194"/>
      <c r="N102" s="146"/>
      <c r="O102" s="194"/>
      <c r="P102" s="194"/>
      <c r="Q102" s="194"/>
      <c r="R102" s="228"/>
      <c r="S102" s="216"/>
      <c r="T102" s="48"/>
      <c r="U102" s="48"/>
      <c r="V102" s="48"/>
      <c r="W102" s="48"/>
      <c r="X102" s="48"/>
      <c r="Y102" s="171"/>
      <c r="Z102" s="134">
        <f>'Initial Allocation'!C103</f>
        <v>0</v>
      </c>
    </row>
    <row r="103" spans="1:27" s="3" customFormat="1" ht="25.5" x14ac:dyDescent="0.2">
      <c r="A103" s="19" t="s">
        <v>157</v>
      </c>
      <c r="B103" s="19"/>
      <c r="C103" s="247">
        <v>1250</v>
      </c>
      <c r="D103" s="42"/>
      <c r="E103" s="42"/>
      <c r="F103" s="247">
        <v>1250.33</v>
      </c>
      <c r="G103" s="247">
        <v>-0.33</v>
      </c>
      <c r="H103" s="259">
        <v>1500</v>
      </c>
      <c r="I103" s="259"/>
      <c r="J103" s="259"/>
      <c r="K103" s="259">
        <v>1500</v>
      </c>
      <c r="L103" s="258">
        <f t="shared" si="1"/>
        <v>0</v>
      </c>
      <c r="M103" s="194">
        <v>1750</v>
      </c>
      <c r="N103" s="146"/>
      <c r="O103" s="194"/>
      <c r="P103" s="194">
        <v>1092.46</v>
      </c>
      <c r="Q103" s="194">
        <f>M103-P103</f>
        <v>657.54</v>
      </c>
      <c r="R103" s="228">
        <v>2000</v>
      </c>
      <c r="S103" s="216">
        <v>2000</v>
      </c>
      <c r="T103" s="48" t="s">
        <v>295</v>
      </c>
      <c r="U103" s="48" t="s">
        <v>295</v>
      </c>
      <c r="V103" s="48" t="s">
        <v>295</v>
      </c>
      <c r="W103" s="48"/>
      <c r="X103" s="48" t="s">
        <v>295</v>
      </c>
      <c r="Y103" s="171" t="s">
        <v>295</v>
      </c>
      <c r="Z103" s="134">
        <f>'Initial Allocation'!C104</f>
        <v>2275</v>
      </c>
      <c r="AA103" s="136"/>
    </row>
    <row r="104" spans="1:27" s="3" customFormat="1" x14ac:dyDescent="0.2">
      <c r="A104" s="11" t="s">
        <v>34</v>
      </c>
      <c r="B104" s="21" t="s">
        <v>295</v>
      </c>
      <c r="C104" s="247">
        <v>9600</v>
      </c>
      <c r="D104" s="42"/>
      <c r="E104" s="42"/>
      <c r="F104" s="247">
        <v>9575</v>
      </c>
      <c r="G104" s="247">
        <v>25</v>
      </c>
      <c r="H104" s="259">
        <v>0</v>
      </c>
      <c r="I104" s="259"/>
      <c r="J104" s="259"/>
      <c r="K104" s="259"/>
      <c r="L104" s="258">
        <f t="shared" si="1"/>
        <v>0</v>
      </c>
      <c r="M104" s="194">
        <v>6000</v>
      </c>
      <c r="N104" s="146"/>
      <c r="O104" s="194"/>
      <c r="P104" s="194"/>
      <c r="Q104" s="194">
        <v>6000</v>
      </c>
      <c r="R104" s="228">
        <v>4800</v>
      </c>
      <c r="S104" s="216"/>
      <c r="T104" s="48"/>
      <c r="U104" s="48" t="s">
        <v>295</v>
      </c>
      <c r="V104" s="48"/>
      <c r="W104" s="169"/>
      <c r="X104" s="48" t="s">
        <v>295</v>
      </c>
      <c r="Y104" s="172"/>
      <c r="Z104" s="134">
        <f>'Initial Allocation'!C105</f>
        <v>0</v>
      </c>
    </row>
    <row r="105" spans="1:27" s="3" customFormat="1" x14ac:dyDescent="0.2">
      <c r="A105" s="11" t="s">
        <v>191</v>
      </c>
      <c r="B105" s="19"/>
      <c r="C105" s="248" t="s">
        <v>98</v>
      </c>
      <c r="D105" s="43"/>
      <c r="E105" s="43"/>
      <c r="F105" s="248"/>
      <c r="G105" s="248"/>
      <c r="H105" s="259">
        <v>0</v>
      </c>
      <c r="I105" s="261"/>
      <c r="J105" s="261"/>
      <c r="K105" s="261"/>
      <c r="L105" s="258">
        <f t="shared" si="1"/>
        <v>0</v>
      </c>
      <c r="M105" s="194">
        <v>0</v>
      </c>
      <c r="N105" s="146"/>
      <c r="O105" s="194"/>
      <c r="P105" s="194"/>
      <c r="Q105" s="194"/>
      <c r="R105" s="228"/>
      <c r="S105" s="216"/>
      <c r="T105" s="48"/>
      <c r="U105" s="48"/>
      <c r="V105" s="48"/>
      <c r="W105" s="48"/>
      <c r="X105" s="48"/>
      <c r="Y105" s="171"/>
      <c r="Z105" s="134">
        <f>'Initial Allocation'!C106</f>
        <v>0</v>
      </c>
    </row>
    <row r="106" spans="1:27" s="3" customFormat="1" ht="25.5" x14ac:dyDescent="0.2">
      <c r="A106" s="19" t="s">
        <v>176</v>
      </c>
      <c r="B106" s="21" t="s">
        <v>295</v>
      </c>
      <c r="C106" s="247">
        <v>750</v>
      </c>
      <c r="D106" s="42"/>
      <c r="E106" s="42"/>
      <c r="F106" s="247">
        <v>500</v>
      </c>
      <c r="G106" s="247">
        <v>250</v>
      </c>
      <c r="H106" s="259">
        <v>850</v>
      </c>
      <c r="I106" s="259"/>
      <c r="J106" s="259"/>
      <c r="K106" s="259">
        <v>850</v>
      </c>
      <c r="L106" s="258">
        <f t="shared" si="1"/>
        <v>0</v>
      </c>
      <c r="M106" s="194">
        <v>500</v>
      </c>
      <c r="N106" s="146"/>
      <c r="O106" s="194"/>
      <c r="P106" s="194">
        <v>600</v>
      </c>
      <c r="Q106" s="194">
        <v>0</v>
      </c>
      <c r="R106" s="228">
        <v>750</v>
      </c>
      <c r="S106" s="216">
        <v>2434</v>
      </c>
      <c r="T106" s="107" t="s">
        <v>295</v>
      </c>
      <c r="U106" s="48" t="s">
        <v>295</v>
      </c>
      <c r="V106" s="48" t="s">
        <v>295</v>
      </c>
      <c r="W106" s="48"/>
      <c r="X106" s="48" t="s">
        <v>295</v>
      </c>
      <c r="Y106" s="172" t="s">
        <v>295</v>
      </c>
      <c r="Z106" s="134">
        <f>'Initial Allocation'!C107</f>
        <v>1100</v>
      </c>
    </row>
    <row r="107" spans="1:27" s="3" customFormat="1" x14ac:dyDescent="0.2">
      <c r="A107" s="21" t="s">
        <v>217</v>
      </c>
      <c r="B107" s="21" t="s">
        <v>295</v>
      </c>
      <c r="C107" s="247" t="s">
        <v>280</v>
      </c>
      <c r="D107" s="42"/>
      <c r="E107" s="42"/>
      <c r="F107" s="247"/>
      <c r="G107" s="247"/>
      <c r="H107" s="259">
        <v>200</v>
      </c>
      <c r="I107" s="259"/>
      <c r="J107" s="259"/>
      <c r="K107" s="259">
        <v>0</v>
      </c>
      <c r="L107" s="258">
        <f t="shared" si="1"/>
        <v>200</v>
      </c>
      <c r="M107" s="194">
        <v>260</v>
      </c>
      <c r="N107" s="146"/>
      <c r="O107" s="194"/>
      <c r="P107" s="194"/>
      <c r="Q107" s="194">
        <v>0</v>
      </c>
      <c r="R107" s="228">
        <v>400</v>
      </c>
      <c r="S107" s="216">
        <v>500</v>
      </c>
      <c r="T107" s="107" t="s">
        <v>295</v>
      </c>
      <c r="U107" s="48" t="s">
        <v>295</v>
      </c>
      <c r="V107" s="48" t="s">
        <v>295</v>
      </c>
      <c r="W107" s="48">
        <v>0.2</v>
      </c>
      <c r="X107" s="48" t="s">
        <v>295</v>
      </c>
      <c r="Y107" s="171" t="s">
        <v>295</v>
      </c>
      <c r="Z107" s="134">
        <f>'Initial Allocation'!C108</f>
        <v>500</v>
      </c>
    </row>
    <row r="108" spans="1:27" s="3" customFormat="1" ht="29.25" customHeight="1" x14ac:dyDescent="0.2">
      <c r="A108" s="21" t="s">
        <v>279</v>
      </c>
      <c r="B108" s="21" t="s">
        <v>295</v>
      </c>
      <c r="C108" s="248" t="s">
        <v>246</v>
      </c>
      <c r="D108" s="43"/>
      <c r="E108" s="43"/>
      <c r="F108" s="248"/>
      <c r="G108" s="248"/>
      <c r="H108" s="261"/>
      <c r="I108" s="259"/>
      <c r="J108" s="259"/>
      <c r="K108" s="259">
        <v>0</v>
      </c>
      <c r="L108" s="258">
        <v>0</v>
      </c>
      <c r="M108" s="194">
        <v>260</v>
      </c>
      <c r="N108" s="146"/>
      <c r="O108" s="194"/>
      <c r="P108" s="194"/>
      <c r="Q108" s="194">
        <v>260</v>
      </c>
      <c r="R108" s="228">
        <v>150</v>
      </c>
      <c r="S108" s="216"/>
      <c r="T108" s="60"/>
      <c r="U108" s="48"/>
      <c r="V108" s="48"/>
      <c r="W108" s="48"/>
      <c r="X108" s="48"/>
      <c r="Y108" s="171"/>
      <c r="Z108" s="134">
        <f>'Initial Allocation'!C109</f>
        <v>0</v>
      </c>
    </row>
    <row r="109" spans="1:27" s="3" customFormat="1" x14ac:dyDescent="0.2">
      <c r="A109" s="11" t="s">
        <v>35</v>
      </c>
      <c r="B109" s="19"/>
      <c r="C109" s="247">
        <v>15000</v>
      </c>
      <c r="D109" s="247">
        <v>1000</v>
      </c>
      <c r="E109" s="247"/>
      <c r="F109" s="247">
        <v>16000</v>
      </c>
      <c r="G109" s="247">
        <v>0</v>
      </c>
      <c r="H109" s="259">
        <v>15000</v>
      </c>
      <c r="I109" s="259"/>
      <c r="J109" s="259"/>
      <c r="K109" s="259">
        <v>15000</v>
      </c>
      <c r="L109" s="258">
        <f t="shared" si="1"/>
        <v>0</v>
      </c>
      <c r="M109" s="194">
        <v>15000</v>
      </c>
      <c r="N109" s="146"/>
      <c r="O109" s="194"/>
      <c r="P109" s="194">
        <v>14917.05</v>
      </c>
      <c r="Q109" s="194">
        <f>M109-P109</f>
        <v>82.950000000000728</v>
      </c>
      <c r="R109" s="228">
        <v>15000</v>
      </c>
      <c r="S109" s="216">
        <v>15000</v>
      </c>
      <c r="T109" s="60" t="s">
        <v>295</v>
      </c>
      <c r="U109" s="60" t="s">
        <v>295</v>
      </c>
      <c r="V109" s="107" t="s">
        <v>295</v>
      </c>
      <c r="W109" s="107"/>
      <c r="X109" s="48" t="s">
        <v>295</v>
      </c>
      <c r="Y109" s="171" t="s">
        <v>295</v>
      </c>
      <c r="Z109" s="134">
        <f>'Initial Allocation'!C110</f>
        <v>15000</v>
      </c>
    </row>
    <row r="110" spans="1:27" s="3" customFormat="1" ht="18" customHeight="1" x14ac:dyDescent="0.2">
      <c r="A110" s="21" t="s">
        <v>301</v>
      </c>
      <c r="B110" s="19"/>
      <c r="C110" s="247"/>
      <c r="D110" s="247"/>
      <c r="E110" s="247"/>
      <c r="F110" s="247"/>
      <c r="G110" s="247"/>
      <c r="H110" s="259"/>
      <c r="I110" s="259"/>
      <c r="J110" s="259"/>
      <c r="K110" s="259"/>
      <c r="L110" s="258"/>
      <c r="M110" s="198"/>
      <c r="N110" s="150"/>
      <c r="O110" s="198"/>
      <c r="P110" s="198"/>
      <c r="Q110" s="198"/>
      <c r="R110" s="228">
        <v>300</v>
      </c>
      <c r="S110" s="216">
        <v>127.93</v>
      </c>
      <c r="T110" s="60" t="s">
        <v>295</v>
      </c>
      <c r="U110" s="60" t="s">
        <v>295</v>
      </c>
      <c r="V110" s="107" t="s">
        <v>295</v>
      </c>
      <c r="W110" s="107"/>
      <c r="X110" s="48" t="s">
        <v>295</v>
      </c>
      <c r="Y110" s="171" t="s">
        <v>295</v>
      </c>
      <c r="Z110" s="134">
        <f>'Initial Allocation'!C111</f>
        <v>390</v>
      </c>
    </row>
    <row r="111" spans="1:27" s="3" customFormat="1" ht="12" customHeight="1" x14ac:dyDescent="0.2">
      <c r="A111" s="19" t="s">
        <v>205</v>
      </c>
      <c r="B111" s="19"/>
      <c r="C111" s="248" t="s">
        <v>280</v>
      </c>
      <c r="D111" s="248"/>
      <c r="E111" s="248"/>
      <c r="F111" s="248"/>
      <c r="G111" s="248"/>
      <c r="H111" s="259">
        <v>500</v>
      </c>
      <c r="I111" s="259"/>
      <c r="J111" s="259"/>
      <c r="K111" s="259">
        <v>512.08000000000004</v>
      </c>
      <c r="L111" s="258">
        <f t="shared" si="1"/>
        <v>-12.080000000000041</v>
      </c>
      <c r="M111" s="194">
        <v>500</v>
      </c>
      <c r="N111" s="146"/>
      <c r="O111" s="194"/>
      <c r="P111" s="194">
        <v>499.1</v>
      </c>
      <c r="Q111" s="194">
        <f>M111-P111</f>
        <v>0.89999999999997726</v>
      </c>
      <c r="R111" s="228">
        <v>650</v>
      </c>
      <c r="S111" s="216">
        <v>845</v>
      </c>
      <c r="T111" s="60" t="s">
        <v>295</v>
      </c>
      <c r="U111" s="60" t="s">
        <v>295</v>
      </c>
      <c r="V111" s="107" t="s">
        <v>295</v>
      </c>
      <c r="W111" s="107"/>
      <c r="X111" s="48" t="s">
        <v>295</v>
      </c>
      <c r="Y111" s="171" t="s">
        <v>295</v>
      </c>
      <c r="Z111" s="134">
        <f>'Initial Allocation'!C112</f>
        <v>845</v>
      </c>
    </row>
    <row r="112" spans="1:27" s="3" customFormat="1" x14ac:dyDescent="0.2">
      <c r="A112" s="11" t="s">
        <v>36</v>
      </c>
      <c r="B112" s="19"/>
      <c r="C112" s="247">
        <v>100</v>
      </c>
      <c r="D112" s="247"/>
      <c r="E112" s="274">
        <v>33.33</v>
      </c>
      <c r="F112" s="247">
        <v>0</v>
      </c>
      <c r="G112" s="247">
        <v>66.67</v>
      </c>
      <c r="H112" s="259">
        <v>100</v>
      </c>
      <c r="I112" s="259"/>
      <c r="J112" s="262">
        <v>33.33</v>
      </c>
      <c r="K112" s="259">
        <v>0</v>
      </c>
      <c r="L112" s="258">
        <f t="shared" si="1"/>
        <v>66.67</v>
      </c>
      <c r="M112" s="194"/>
      <c r="N112" s="146"/>
      <c r="O112" s="194"/>
      <c r="P112" s="194"/>
      <c r="Q112" s="194"/>
      <c r="R112" s="228"/>
      <c r="S112" s="216"/>
      <c r="T112" s="48"/>
      <c r="U112" s="48"/>
      <c r="V112" s="48"/>
      <c r="W112" s="48"/>
      <c r="X112" s="48"/>
      <c r="Y112" s="171"/>
      <c r="Z112" s="134">
        <f>'Initial Allocation'!C113</f>
        <v>0</v>
      </c>
    </row>
    <row r="113" spans="1:26" s="3" customFormat="1" x14ac:dyDescent="0.2">
      <c r="A113" s="11" t="s">
        <v>183</v>
      </c>
      <c r="B113" s="19"/>
      <c r="C113" s="247">
        <v>750</v>
      </c>
      <c r="D113" s="247"/>
      <c r="E113" s="247"/>
      <c r="F113" s="247">
        <v>391.8</v>
      </c>
      <c r="G113" s="247">
        <v>358.2</v>
      </c>
      <c r="H113" s="259">
        <v>800</v>
      </c>
      <c r="I113" s="259"/>
      <c r="J113" s="259"/>
      <c r="K113" s="259">
        <v>0</v>
      </c>
      <c r="L113" s="258">
        <f t="shared" si="1"/>
        <v>800</v>
      </c>
      <c r="M113" s="194">
        <v>400</v>
      </c>
      <c r="N113" s="146"/>
      <c r="O113" s="194"/>
      <c r="P113" s="194"/>
      <c r="Q113" s="194">
        <f>M113</f>
        <v>400</v>
      </c>
      <c r="R113" s="228"/>
      <c r="S113" s="216"/>
      <c r="T113" s="60"/>
      <c r="U113" s="48"/>
      <c r="V113" s="48"/>
      <c r="W113" s="48"/>
      <c r="X113" s="48"/>
      <c r="Y113" s="171"/>
      <c r="Z113" s="134">
        <f>'Initial Allocation'!C114</f>
        <v>0</v>
      </c>
    </row>
    <row r="114" spans="1:26" s="3" customFormat="1" x14ac:dyDescent="0.2">
      <c r="A114" s="21" t="s">
        <v>351</v>
      </c>
      <c r="B114" s="19"/>
      <c r="C114" s="247"/>
      <c r="D114" s="247"/>
      <c r="E114" s="247"/>
      <c r="F114" s="247"/>
      <c r="G114" s="247"/>
      <c r="H114" s="259"/>
      <c r="I114" s="259"/>
      <c r="J114" s="259"/>
      <c r="K114" s="259"/>
      <c r="L114" s="258"/>
      <c r="M114" s="194"/>
      <c r="N114" s="146"/>
      <c r="O114" s="194"/>
      <c r="P114" s="194"/>
      <c r="Q114" s="194"/>
      <c r="R114" s="228"/>
      <c r="S114" s="216">
        <v>1400</v>
      </c>
      <c r="T114" s="60" t="s">
        <v>295</v>
      </c>
      <c r="U114" s="48" t="s">
        <v>295</v>
      </c>
      <c r="V114" s="48" t="s">
        <v>295</v>
      </c>
      <c r="W114" s="48"/>
      <c r="X114" s="48" t="s">
        <v>295</v>
      </c>
      <c r="Y114" s="171" t="s">
        <v>295</v>
      </c>
      <c r="Z114" s="134">
        <f>'Initial Allocation'!C115</f>
        <v>500</v>
      </c>
    </row>
    <row r="115" spans="1:26" s="3" customFormat="1" x14ac:dyDescent="0.2">
      <c r="A115" s="19" t="s">
        <v>227</v>
      </c>
      <c r="B115" s="19"/>
      <c r="C115" s="248" t="s">
        <v>98</v>
      </c>
      <c r="D115" s="248"/>
      <c r="E115" s="248"/>
      <c r="F115" s="248"/>
      <c r="G115" s="248"/>
      <c r="H115" s="259">
        <v>200</v>
      </c>
      <c r="I115" s="259"/>
      <c r="J115" s="262">
        <v>66.67</v>
      </c>
      <c r="K115" s="259">
        <v>0</v>
      </c>
      <c r="L115" s="258">
        <f t="shared" si="1"/>
        <v>133.32999999999998</v>
      </c>
      <c r="M115" s="194"/>
      <c r="N115" s="146"/>
      <c r="O115" s="194"/>
      <c r="P115" s="194"/>
      <c r="Q115" s="194"/>
      <c r="R115" s="228"/>
      <c r="S115" s="216"/>
      <c r="T115" s="48"/>
      <c r="U115" s="48"/>
      <c r="V115" s="48"/>
      <c r="W115" s="48"/>
      <c r="X115" s="48"/>
      <c r="Y115" s="171"/>
      <c r="Z115" s="134">
        <f>'Initial Allocation'!C116</f>
        <v>0</v>
      </c>
    </row>
    <row r="116" spans="1:26" s="3" customFormat="1" x14ac:dyDescent="0.2">
      <c r="A116" s="11" t="s">
        <v>37</v>
      </c>
      <c r="B116" s="19"/>
      <c r="C116" s="247">
        <v>3000</v>
      </c>
      <c r="D116" s="247"/>
      <c r="E116" s="247"/>
      <c r="F116" s="247">
        <v>3000</v>
      </c>
      <c r="G116" s="247">
        <v>0</v>
      </c>
      <c r="H116" s="259">
        <v>3000</v>
      </c>
      <c r="I116" s="259"/>
      <c r="J116" s="259"/>
      <c r="K116" s="259">
        <v>2556.5</v>
      </c>
      <c r="L116" s="258">
        <f t="shared" si="1"/>
        <v>443.5</v>
      </c>
      <c r="M116" s="194">
        <v>3000</v>
      </c>
      <c r="N116" s="146"/>
      <c r="O116" s="194"/>
      <c r="P116" s="194">
        <v>3000</v>
      </c>
      <c r="Q116" s="194">
        <v>0</v>
      </c>
      <c r="R116" s="228">
        <v>3000</v>
      </c>
      <c r="S116" s="216">
        <v>3000</v>
      </c>
      <c r="T116" s="60" t="s">
        <v>295</v>
      </c>
      <c r="U116" s="60" t="s">
        <v>295</v>
      </c>
      <c r="V116" s="107" t="s">
        <v>295</v>
      </c>
      <c r="W116" s="107"/>
      <c r="X116" s="48" t="s">
        <v>295</v>
      </c>
      <c r="Y116" s="171" t="s">
        <v>295</v>
      </c>
      <c r="Z116" s="134">
        <f>'Initial Allocation'!C117</f>
        <v>3000</v>
      </c>
    </row>
    <row r="117" spans="1:26" s="3" customFormat="1" x14ac:dyDescent="0.2">
      <c r="A117" s="11" t="s">
        <v>38</v>
      </c>
      <c r="B117" s="19"/>
      <c r="C117" s="247">
        <v>15000</v>
      </c>
      <c r="D117" s="247"/>
      <c r="E117" s="247"/>
      <c r="F117" s="247">
        <v>16000</v>
      </c>
      <c r="G117" s="247">
        <v>0</v>
      </c>
      <c r="H117" s="259">
        <v>15000</v>
      </c>
      <c r="I117" s="259"/>
      <c r="J117" s="259"/>
      <c r="K117" s="259">
        <v>15000</v>
      </c>
      <c r="L117" s="258">
        <f t="shared" si="1"/>
        <v>0</v>
      </c>
      <c r="M117" s="194">
        <v>15000</v>
      </c>
      <c r="N117" s="146">
        <v>3750</v>
      </c>
      <c r="O117" s="194"/>
      <c r="P117" s="194">
        <v>18750</v>
      </c>
      <c r="Q117" s="194">
        <f>M117+N117-P117</f>
        <v>0</v>
      </c>
      <c r="R117" s="228">
        <v>15000</v>
      </c>
      <c r="S117" s="216">
        <v>16500</v>
      </c>
      <c r="T117" s="48" t="s">
        <v>295</v>
      </c>
      <c r="U117" s="107" t="s">
        <v>295</v>
      </c>
      <c r="V117" s="107" t="s">
        <v>295</v>
      </c>
      <c r="W117" s="107"/>
      <c r="X117" s="48" t="s">
        <v>295</v>
      </c>
      <c r="Y117" s="171" t="s">
        <v>295</v>
      </c>
      <c r="Z117" s="134">
        <f>'Initial Allocation'!C118</f>
        <v>15000</v>
      </c>
    </row>
    <row r="118" spans="1:26" s="3" customFormat="1" ht="25.5" x14ac:dyDescent="0.2">
      <c r="A118" s="19" t="s">
        <v>156</v>
      </c>
      <c r="B118" s="19"/>
      <c r="C118" s="247">
        <v>600</v>
      </c>
      <c r="D118" s="247"/>
      <c r="E118" s="247"/>
      <c r="F118" s="247">
        <v>600</v>
      </c>
      <c r="G118" s="247">
        <v>0</v>
      </c>
      <c r="H118" s="259">
        <v>600</v>
      </c>
      <c r="I118" s="259"/>
      <c r="J118" s="259"/>
      <c r="K118" s="259">
        <v>600</v>
      </c>
      <c r="L118" s="258">
        <f t="shared" si="1"/>
        <v>0</v>
      </c>
      <c r="M118" s="194">
        <v>720</v>
      </c>
      <c r="N118" s="146"/>
      <c r="O118" s="194"/>
      <c r="P118" s="194"/>
      <c r="Q118" s="194">
        <v>720</v>
      </c>
      <c r="R118" s="228">
        <v>750</v>
      </c>
      <c r="S118" s="216">
        <v>750</v>
      </c>
      <c r="T118" s="107" t="s">
        <v>295</v>
      </c>
      <c r="U118" s="107" t="s">
        <v>295</v>
      </c>
      <c r="V118" s="107" t="s">
        <v>295</v>
      </c>
      <c r="W118" s="107"/>
      <c r="X118" s="48" t="s">
        <v>295</v>
      </c>
      <c r="Y118" s="171" t="s">
        <v>295</v>
      </c>
      <c r="Z118" s="134">
        <f>'Initial Allocation'!C119</f>
        <v>750</v>
      </c>
    </row>
    <row r="119" spans="1:26" s="3" customFormat="1" x14ac:dyDescent="0.2">
      <c r="A119" s="11" t="s">
        <v>39</v>
      </c>
      <c r="B119" s="19"/>
      <c r="C119" s="247">
        <v>5600</v>
      </c>
      <c r="D119" s="247"/>
      <c r="E119" s="247"/>
      <c r="F119" s="247">
        <v>5600</v>
      </c>
      <c r="G119" s="247">
        <v>0</v>
      </c>
      <c r="H119" s="259">
        <v>6000</v>
      </c>
      <c r="I119" s="259"/>
      <c r="J119" s="259"/>
      <c r="K119" s="259">
        <v>5870.34</v>
      </c>
      <c r="L119" s="258">
        <f t="shared" si="1"/>
        <v>129.65999999999985</v>
      </c>
      <c r="M119" s="194">
        <v>7000</v>
      </c>
      <c r="N119" s="146"/>
      <c r="O119" s="194"/>
      <c r="P119" s="194">
        <v>7000</v>
      </c>
      <c r="Q119" s="194">
        <v>0</v>
      </c>
      <c r="R119" s="228">
        <v>7200</v>
      </c>
      <c r="S119" s="216">
        <v>7200</v>
      </c>
      <c r="T119" s="107" t="s">
        <v>295</v>
      </c>
      <c r="U119" s="107" t="s">
        <v>295</v>
      </c>
      <c r="V119" s="107" t="s">
        <v>295</v>
      </c>
      <c r="W119" s="107"/>
      <c r="X119" s="48" t="s">
        <v>295</v>
      </c>
      <c r="Y119" s="171" t="s">
        <v>295</v>
      </c>
      <c r="Z119" s="134">
        <f>'Initial Allocation'!C120</f>
        <v>7200</v>
      </c>
    </row>
    <row r="120" spans="1:26" s="3" customFormat="1" x14ac:dyDescent="0.2">
      <c r="A120" s="19" t="s">
        <v>195</v>
      </c>
      <c r="B120" s="19"/>
      <c r="C120" s="248" t="s">
        <v>98</v>
      </c>
      <c r="D120" s="248"/>
      <c r="E120" s="248"/>
      <c r="F120" s="248"/>
      <c r="G120" s="248"/>
      <c r="H120" s="259">
        <v>0</v>
      </c>
      <c r="I120" s="259"/>
      <c r="J120" s="259"/>
      <c r="K120" s="259">
        <v>0</v>
      </c>
      <c r="L120" s="258">
        <f t="shared" si="1"/>
        <v>0</v>
      </c>
      <c r="M120" s="194">
        <v>200</v>
      </c>
      <c r="N120" s="146"/>
      <c r="O120" s="207">
        <v>200</v>
      </c>
      <c r="P120" s="194"/>
      <c r="Q120" s="194">
        <f>M120-O120</f>
        <v>0</v>
      </c>
      <c r="R120" s="228"/>
      <c r="S120" s="216"/>
      <c r="T120" s="107"/>
      <c r="U120" s="48"/>
      <c r="V120" s="48"/>
      <c r="W120" s="48"/>
      <c r="X120" s="48"/>
      <c r="Y120" s="171"/>
      <c r="Z120" s="134">
        <f>'Initial Allocation'!C121</f>
        <v>0</v>
      </c>
    </row>
    <row r="121" spans="1:26" s="3" customFormat="1" x14ac:dyDescent="0.2">
      <c r="A121" s="19" t="s">
        <v>172</v>
      </c>
      <c r="B121" s="19"/>
      <c r="C121" s="247">
        <v>100</v>
      </c>
      <c r="D121" s="247"/>
      <c r="E121" s="247"/>
      <c r="F121" s="247"/>
      <c r="G121" s="247">
        <v>100</v>
      </c>
      <c r="H121" s="259">
        <v>100</v>
      </c>
      <c r="I121" s="259"/>
      <c r="J121" s="259"/>
      <c r="K121" s="259">
        <v>0</v>
      </c>
      <c r="L121" s="258">
        <f t="shared" si="1"/>
        <v>100</v>
      </c>
      <c r="M121" s="194"/>
      <c r="N121" s="146"/>
      <c r="O121" s="194"/>
      <c r="P121" s="194"/>
      <c r="Q121" s="194"/>
      <c r="R121" s="228"/>
      <c r="S121" s="216"/>
      <c r="T121" s="48"/>
      <c r="U121" s="48"/>
      <c r="V121" s="48"/>
      <c r="W121" s="48"/>
      <c r="X121" s="48"/>
      <c r="Y121" s="171"/>
      <c r="Z121" s="134">
        <f>'Initial Allocation'!C122</f>
        <v>0</v>
      </c>
    </row>
    <row r="122" spans="1:26" s="3" customFormat="1" x14ac:dyDescent="0.2">
      <c r="A122" s="11" t="s">
        <v>40</v>
      </c>
      <c r="B122" s="21" t="s">
        <v>295</v>
      </c>
      <c r="C122" s="247">
        <v>2000</v>
      </c>
      <c r="D122" s="247"/>
      <c r="E122" s="247"/>
      <c r="F122" s="247"/>
      <c r="G122" s="247">
        <v>2000</v>
      </c>
      <c r="H122" s="259">
        <v>2500</v>
      </c>
      <c r="I122" s="259"/>
      <c r="J122" s="259"/>
      <c r="K122" s="259">
        <v>0</v>
      </c>
      <c r="L122" s="258">
        <f t="shared" si="1"/>
        <v>2500</v>
      </c>
      <c r="M122" s="194">
        <v>1000</v>
      </c>
      <c r="N122" s="146"/>
      <c r="O122" s="194"/>
      <c r="P122" s="194"/>
      <c r="Q122" s="194">
        <v>1000</v>
      </c>
      <c r="R122" s="228">
        <v>1000</v>
      </c>
      <c r="S122" s="216"/>
      <c r="T122" s="60"/>
      <c r="U122" s="60"/>
      <c r="V122" s="107"/>
      <c r="W122" s="107"/>
      <c r="X122" s="48"/>
      <c r="Y122" s="171"/>
      <c r="Z122" s="134">
        <f>'Initial Allocation'!C123</f>
        <v>0</v>
      </c>
    </row>
    <row r="123" spans="1:26" s="3" customFormat="1" x14ac:dyDescent="0.2">
      <c r="A123" s="11" t="s">
        <v>41</v>
      </c>
      <c r="B123" s="19"/>
      <c r="C123" s="247">
        <v>5000</v>
      </c>
      <c r="D123" s="247"/>
      <c r="E123" s="247"/>
      <c r="F123" s="247">
        <v>5000</v>
      </c>
      <c r="G123" s="247">
        <v>0</v>
      </c>
      <c r="H123" s="259">
        <v>5000</v>
      </c>
      <c r="I123" s="259"/>
      <c r="J123" s="259"/>
      <c r="K123" s="259">
        <v>5000</v>
      </c>
      <c r="L123" s="258">
        <f t="shared" si="1"/>
        <v>0</v>
      </c>
      <c r="M123" s="194">
        <v>5000</v>
      </c>
      <c r="N123" s="146"/>
      <c r="O123" s="194"/>
      <c r="P123" s="194">
        <v>5000</v>
      </c>
      <c r="Q123" s="194">
        <f>M123-P123</f>
        <v>0</v>
      </c>
      <c r="R123" s="228">
        <v>5000</v>
      </c>
      <c r="S123" s="216">
        <v>5000</v>
      </c>
      <c r="T123" s="60" t="s">
        <v>295</v>
      </c>
      <c r="U123" s="60" t="s">
        <v>295</v>
      </c>
      <c r="V123" s="107" t="s">
        <v>295</v>
      </c>
      <c r="W123" s="107"/>
      <c r="X123" s="48" t="s">
        <v>295</v>
      </c>
      <c r="Y123" s="171" t="s">
        <v>295</v>
      </c>
      <c r="Z123" s="134">
        <f>'Initial Allocation'!C124</f>
        <v>5000</v>
      </c>
    </row>
    <row r="124" spans="1:26" s="3" customFormat="1" ht="25.5" x14ac:dyDescent="0.2">
      <c r="A124" s="19" t="s">
        <v>154</v>
      </c>
      <c r="B124" s="19"/>
      <c r="C124" s="247">
        <v>500</v>
      </c>
      <c r="D124" s="247">
        <v>125</v>
      </c>
      <c r="E124" s="247"/>
      <c r="F124" s="247">
        <v>625</v>
      </c>
      <c r="G124" s="247">
        <v>0</v>
      </c>
      <c r="H124" s="259">
        <v>500</v>
      </c>
      <c r="I124" s="259"/>
      <c r="J124" s="259"/>
      <c r="K124" s="259">
        <v>500</v>
      </c>
      <c r="L124" s="258">
        <f t="shared" si="1"/>
        <v>0</v>
      </c>
      <c r="M124" s="194">
        <v>300</v>
      </c>
      <c r="N124" s="146"/>
      <c r="O124" s="207">
        <v>300</v>
      </c>
      <c r="P124" s="194"/>
      <c r="Q124" s="194">
        <f>M124-O124</f>
        <v>0</v>
      </c>
      <c r="R124" s="228"/>
      <c r="S124" s="216">
        <v>100</v>
      </c>
      <c r="T124" s="48" t="s">
        <v>295</v>
      </c>
      <c r="U124" s="48" t="s">
        <v>295</v>
      </c>
      <c r="V124" s="48" t="s">
        <v>295</v>
      </c>
      <c r="W124" s="48"/>
      <c r="X124" s="60" t="s">
        <v>295</v>
      </c>
      <c r="Y124" s="171" t="s">
        <v>295</v>
      </c>
      <c r="Z124" s="134">
        <f>'Initial Allocation'!C125</f>
        <v>100</v>
      </c>
    </row>
    <row r="125" spans="1:26" s="3" customFormat="1" x14ac:dyDescent="0.2">
      <c r="A125" s="19" t="s">
        <v>182</v>
      </c>
      <c r="B125" s="21" t="s">
        <v>295</v>
      </c>
      <c r="C125" s="247">
        <v>500</v>
      </c>
      <c r="D125" s="247"/>
      <c r="E125" s="247"/>
      <c r="F125" s="247">
        <v>7</v>
      </c>
      <c r="G125" s="247">
        <v>493</v>
      </c>
      <c r="H125" s="259">
        <v>650</v>
      </c>
      <c r="I125" s="259"/>
      <c r="J125" s="259"/>
      <c r="K125" s="259">
        <v>239.4</v>
      </c>
      <c r="L125" s="258">
        <f t="shared" si="1"/>
        <v>410.6</v>
      </c>
      <c r="M125" s="194">
        <v>500</v>
      </c>
      <c r="N125" s="146"/>
      <c r="O125" s="207">
        <v>166.67</v>
      </c>
      <c r="P125" s="194">
        <v>333.33</v>
      </c>
      <c r="Q125" s="194">
        <f>M125-O125-P125</f>
        <v>0</v>
      </c>
      <c r="R125" s="228"/>
      <c r="S125" s="216">
        <v>6000</v>
      </c>
      <c r="T125" s="60" t="s">
        <v>295</v>
      </c>
      <c r="U125" s="48" t="s">
        <v>295</v>
      </c>
      <c r="V125" s="48" t="s">
        <v>295</v>
      </c>
      <c r="W125" s="48"/>
      <c r="X125" s="48" t="s">
        <v>295</v>
      </c>
      <c r="Y125" s="171" t="s">
        <v>295</v>
      </c>
      <c r="Z125" s="134">
        <f>'Initial Allocation'!C126</f>
        <v>300</v>
      </c>
    </row>
    <row r="126" spans="1:26" s="3" customFormat="1" x14ac:dyDescent="0.2">
      <c r="A126" s="11" t="s">
        <v>42</v>
      </c>
      <c r="B126" s="19"/>
      <c r="C126" s="247">
        <v>2500</v>
      </c>
      <c r="D126" s="247"/>
      <c r="E126" s="247"/>
      <c r="F126" s="247">
        <v>1130.23</v>
      </c>
      <c r="G126" s="247">
        <v>1369.77</v>
      </c>
      <c r="H126" s="259">
        <v>2200</v>
      </c>
      <c r="I126" s="259"/>
      <c r="J126" s="259"/>
      <c r="K126" s="259">
        <v>1165.5</v>
      </c>
      <c r="L126" s="258">
        <f t="shared" si="1"/>
        <v>1034.5</v>
      </c>
      <c r="M126" s="194">
        <v>1200</v>
      </c>
      <c r="N126" s="146"/>
      <c r="O126" s="194"/>
      <c r="P126" s="194">
        <v>1200</v>
      </c>
      <c r="Q126" s="194">
        <v>0</v>
      </c>
      <c r="R126" s="228">
        <v>1000</v>
      </c>
      <c r="S126" s="216">
        <v>1300</v>
      </c>
      <c r="T126" s="60" t="s">
        <v>295</v>
      </c>
      <c r="U126" s="60" t="s">
        <v>295</v>
      </c>
      <c r="V126" s="107" t="s">
        <v>295</v>
      </c>
      <c r="W126" s="107"/>
      <c r="X126" s="48" t="s">
        <v>295</v>
      </c>
      <c r="Y126" s="171" t="s">
        <v>295</v>
      </c>
      <c r="Z126" s="134">
        <f>'Initial Allocation'!C127</f>
        <v>1300</v>
      </c>
    </row>
    <row r="127" spans="1:26" s="3" customFormat="1" ht="25.5" x14ac:dyDescent="0.2">
      <c r="A127" s="21" t="s">
        <v>375</v>
      </c>
      <c r="B127" s="19"/>
      <c r="C127" s="247">
        <v>100</v>
      </c>
      <c r="D127" s="247"/>
      <c r="E127" s="247"/>
      <c r="F127" s="247">
        <v>100</v>
      </c>
      <c r="G127" s="247">
        <v>0</v>
      </c>
      <c r="H127" s="259">
        <v>0</v>
      </c>
      <c r="I127" s="259"/>
      <c r="J127" s="259"/>
      <c r="K127" s="259">
        <v>0</v>
      </c>
      <c r="L127" s="258">
        <f t="shared" si="1"/>
        <v>0</v>
      </c>
      <c r="M127" s="194">
        <v>250</v>
      </c>
      <c r="N127" s="146"/>
      <c r="O127" s="207">
        <v>83.33</v>
      </c>
      <c r="P127" s="194"/>
      <c r="Q127" s="194">
        <f>M127-O127</f>
        <v>166.67000000000002</v>
      </c>
      <c r="R127" s="228">
        <v>325</v>
      </c>
      <c r="S127" s="216">
        <v>5500</v>
      </c>
      <c r="T127" s="48" t="s">
        <v>295</v>
      </c>
      <c r="U127" s="60" t="s">
        <v>295</v>
      </c>
      <c r="V127" s="107" t="s">
        <v>295</v>
      </c>
      <c r="W127" s="107"/>
      <c r="X127" s="48" t="s">
        <v>295</v>
      </c>
      <c r="Y127" s="171" t="s">
        <v>295</v>
      </c>
      <c r="Z127" s="134">
        <f>'Initial Allocation'!C128</f>
        <v>500</v>
      </c>
    </row>
    <row r="128" spans="1:26" s="3" customFormat="1" x14ac:dyDescent="0.2">
      <c r="A128" s="21" t="s">
        <v>270</v>
      </c>
      <c r="B128" s="19"/>
      <c r="C128" s="247" t="s">
        <v>280</v>
      </c>
      <c r="D128" s="247"/>
      <c r="E128" s="247"/>
      <c r="F128" s="247"/>
      <c r="G128" s="247"/>
      <c r="H128" s="259">
        <v>0</v>
      </c>
      <c r="I128" s="259"/>
      <c r="J128" s="259"/>
      <c r="K128" s="259">
        <v>0</v>
      </c>
      <c r="L128" s="258">
        <f t="shared" si="1"/>
        <v>0</v>
      </c>
      <c r="M128" s="194">
        <v>250</v>
      </c>
      <c r="N128" s="146"/>
      <c r="O128" s="207">
        <v>250</v>
      </c>
      <c r="P128" s="194"/>
      <c r="Q128" s="194">
        <f>M128-O128</f>
        <v>0</v>
      </c>
      <c r="R128" s="228"/>
      <c r="S128" s="216"/>
      <c r="T128" s="48"/>
      <c r="U128" s="60"/>
      <c r="V128" s="107"/>
      <c r="W128" s="107"/>
      <c r="X128" s="48"/>
      <c r="Y128" s="171"/>
      <c r="Z128" s="134">
        <f>'Initial Allocation'!C129</f>
        <v>0</v>
      </c>
    </row>
    <row r="129" spans="1:27" s="3" customFormat="1" x14ac:dyDescent="0.2">
      <c r="A129" s="19" t="s">
        <v>233</v>
      </c>
      <c r="B129" s="19"/>
      <c r="C129" s="248" t="s">
        <v>98</v>
      </c>
      <c r="D129" s="248"/>
      <c r="E129" s="248"/>
      <c r="F129" s="248"/>
      <c r="G129" s="248"/>
      <c r="H129" s="259">
        <v>0</v>
      </c>
      <c r="I129" s="259"/>
      <c r="J129" s="259"/>
      <c r="K129" s="259">
        <v>0</v>
      </c>
      <c r="L129" s="258">
        <f t="shared" si="1"/>
        <v>0</v>
      </c>
      <c r="M129" s="194"/>
      <c r="N129" s="146"/>
      <c r="O129" s="194"/>
      <c r="P129" s="194"/>
      <c r="Q129" s="194"/>
      <c r="R129" s="228"/>
      <c r="S129" s="216"/>
      <c r="T129" s="48"/>
      <c r="U129" s="48"/>
      <c r="V129" s="48"/>
      <c r="W129" s="48"/>
      <c r="X129" s="48"/>
      <c r="Y129" s="171"/>
      <c r="Z129" s="134">
        <f>'Initial Allocation'!C130</f>
        <v>0</v>
      </c>
    </row>
    <row r="130" spans="1:27" s="3" customFormat="1" ht="25.5" x14ac:dyDescent="0.2">
      <c r="A130" s="11" t="s">
        <v>192</v>
      </c>
      <c r="B130" s="19"/>
      <c r="C130" s="248" t="s">
        <v>98</v>
      </c>
      <c r="D130" s="248"/>
      <c r="E130" s="248"/>
      <c r="F130" s="248"/>
      <c r="G130" s="248"/>
      <c r="H130" s="259">
        <v>100</v>
      </c>
      <c r="I130" s="259"/>
      <c r="J130" s="259"/>
      <c r="K130" s="259">
        <v>0</v>
      </c>
      <c r="L130" s="258">
        <f t="shared" si="1"/>
        <v>100</v>
      </c>
      <c r="M130" s="194">
        <v>120</v>
      </c>
      <c r="N130" s="146"/>
      <c r="O130" s="207">
        <v>120</v>
      </c>
      <c r="P130" s="194"/>
      <c r="Q130" s="194">
        <f>M130-O130</f>
        <v>0</v>
      </c>
      <c r="R130" s="228"/>
      <c r="S130" s="216"/>
      <c r="T130" s="48"/>
      <c r="U130" s="48"/>
      <c r="V130" s="48"/>
      <c r="W130" s="48"/>
      <c r="X130" s="48"/>
      <c r="Y130" s="171"/>
      <c r="Z130" s="134">
        <f>'Initial Allocation'!C131</f>
        <v>0</v>
      </c>
    </row>
    <row r="131" spans="1:27" s="3" customFormat="1" x14ac:dyDescent="0.2">
      <c r="A131" s="11" t="s">
        <v>43</v>
      </c>
      <c r="B131" s="19"/>
      <c r="C131" s="247">
        <v>200</v>
      </c>
      <c r="D131" s="247"/>
      <c r="E131" s="247"/>
      <c r="F131" s="247"/>
      <c r="G131" s="247">
        <v>200</v>
      </c>
      <c r="H131" s="259">
        <v>800</v>
      </c>
      <c r="I131" s="259"/>
      <c r="J131" s="259"/>
      <c r="K131" s="259">
        <v>865.04</v>
      </c>
      <c r="L131" s="258">
        <f t="shared" si="1"/>
        <v>-65.039999999999964</v>
      </c>
      <c r="M131" s="194">
        <v>800</v>
      </c>
      <c r="N131" s="146"/>
      <c r="O131" s="194"/>
      <c r="P131" s="194">
        <v>800</v>
      </c>
      <c r="Q131" s="194">
        <v>0</v>
      </c>
      <c r="R131" s="228">
        <v>1000</v>
      </c>
      <c r="S131" s="216">
        <v>15000</v>
      </c>
      <c r="T131" s="60" t="s">
        <v>295</v>
      </c>
      <c r="U131" s="60" t="s">
        <v>295</v>
      </c>
      <c r="V131" s="107" t="s">
        <v>295</v>
      </c>
      <c r="W131" s="107"/>
      <c r="X131" s="48" t="s">
        <v>295</v>
      </c>
      <c r="Y131" s="171" t="s">
        <v>295</v>
      </c>
      <c r="Z131" s="134">
        <f>'Initial Allocation'!C132</f>
        <v>1300</v>
      </c>
    </row>
    <row r="132" spans="1:27" s="3" customFormat="1" x14ac:dyDescent="0.2">
      <c r="A132" s="19" t="s">
        <v>221</v>
      </c>
      <c r="B132" s="19"/>
      <c r="C132" s="248" t="s">
        <v>98</v>
      </c>
      <c r="D132" s="248"/>
      <c r="E132" s="248"/>
      <c r="F132" s="248"/>
      <c r="G132" s="248"/>
      <c r="H132" s="259">
        <v>600</v>
      </c>
      <c r="I132" s="259"/>
      <c r="J132" s="262">
        <v>200</v>
      </c>
      <c r="K132" s="259">
        <v>0</v>
      </c>
      <c r="L132" s="258">
        <f t="shared" si="1"/>
        <v>400</v>
      </c>
      <c r="M132" s="194"/>
      <c r="N132" s="146"/>
      <c r="O132" s="194"/>
      <c r="P132" s="194"/>
      <c r="Q132" s="194"/>
      <c r="R132" s="228"/>
      <c r="S132" s="216"/>
      <c r="T132" s="48"/>
      <c r="U132" s="48"/>
      <c r="V132" s="48"/>
      <c r="W132" s="48"/>
      <c r="X132" s="48"/>
      <c r="Y132" s="171"/>
      <c r="Z132" s="134">
        <f>'Initial Allocation'!C133</f>
        <v>0</v>
      </c>
    </row>
    <row r="133" spans="1:27" s="3" customFormat="1" ht="25.5" x14ac:dyDescent="0.2">
      <c r="A133" s="21" t="s">
        <v>299</v>
      </c>
      <c r="B133" s="21" t="s">
        <v>295</v>
      </c>
      <c r="C133" s="247">
        <v>1025</v>
      </c>
      <c r="D133" s="247"/>
      <c r="E133" s="247"/>
      <c r="F133" s="247">
        <v>1025</v>
      </c>
      <c r="G133" s="247">
        <v>0</v>
      </c>
      <c r="H133" s="259">
        <v>1025</v>
      </c>
      <c r="I133" s="259"/>
      <c r="J133" s="259"/>
      <c r="K133" s="259">
        <v>972.21</v>
      </c>
      <c r="L133" s="258">
        <f t="shared" si="1"/>
        <v>52.789999999999964</v>
      </c>
      <c r="M133" s="194">
        <v>1025</v>
      </c>
      <c r="N133" s="146"/>
      <c r="O133" s="194"/>
      <c r="P133" s="194"/>
      <c r="Q133" s="194"/>
      <c r="R133" s="228">
        <v>1100</v>
      </c>
      <c r="S133" s="216">
        <v>1200</v>
      </c>
      <c r="T133" s="60" t="s">
        <v>295</v>
      </c>
      <c r="U133" s="48" t="s">
        <v>295</v>
      </c>
      <c r="V133" s="48" t="s">
        <v>295</v>
      </c>
      <c r="W133" s="48"/>
      <c r="X133" s="48" t="s">
        <v>295</v>
      </c>
      <c r="Y133" s="171" t="s">
        <v>295</v>
      </c>
      <c r="Z133" s="134">
        <f>'Initial Allocation'!C134</f>
        <v>1400</v>
      </c>
    </row>
    <row r="134" spans="1:27" s="136" customFormat="1" ht="25.5" x14ac:dyDescent="0.2">
      <c r="A134" s="211" t="s">
        <v>44</v>
      </c>
      <c r="B134" s="211"/>
      <c r="C134" s="247">
        <v>6000</v>
      </c>
      <c r="D134" s="247"/>
      <c r="E134" s="247"/>
      <c r="F134" s="247">
        <v>6000</v>
      </c>
      <c r="G134" s="247">
        <v>0</v>
      </c>
      <c r="H134" s="259">
        <v>7800</v>
      </c>
      <c r="I134" s="259"/>
      <c r="J134" s="259"/>
      <c r="K134" s="259">
        <v>0</v>
      </c>
      <c r="L134" s="258">
        <f t="shared" si="1"/>
        <v>7800</v>
      </c>
      <c r="M134" s="236">
        <v>8250</v>
      </c>
      <c r="N134" s="285"/>
      <c r="O134" s="236"/>
      <c r="P134" s="236">
        <v>8250</v>
      </c>
      <c r="Q134" s="236">
        <v>0</v>
      </c>
      <c r="R134" s="228">
        <v>7500</v>
      </c>
      <c r="S134" s="216">
        <v>9750</v>
      </c>
      <c r="T134" s="60" t="s">
        <v>295</v>
      </c>
      <c r="U134" s="60" t="s">
        <v>295</v>
      </c>
      <c r="V134" s="60" t="s">
        <v>295</v>
      </c>
      <c r="W134" s="60">
        <v>0.2</v>
      </c>
      <c r="X134" s="60" t="s">
        <v>295</v>
      </c>
      <c r="Y134" s="286" t="s">
        <v>295</v>
      </c>
      <c r="Z134" s="134">
        <f>'Initial Allocation'!C135</f>
        <v>8250</v>
      </c>
    </row>
    <row r="135" spans="1:27" s="3" customFormat="1" ht="25.5" x14ac:dyDescent="0.2">
      <c r="A135" s="19" t="s">
        <v>163</v>
      </c>
      <c r="B135" s="21" t="s">
        <v>295</v>
      </c>
      <c r="C135" s="248" t="s">
        <v>98</v>
      </c>
      <c r="D135" s="248"/>
      <c r="E135" s="248"/>
      <c r="F135" s="248"/>
      <c r="G135" s="248"/>
      <c r="H135" s="259">
        <v>200</v>
      </c>
      <c r="I135" s="259"/>
      <c r="J135" s="262">
        <v>66.67</v>
      </c>
      <c r="K135" s="259">
        <v>0</v>
      </c>
      <c r="L135" s="258">
        <f t="shared" si="1"/>
        <v>133.32999999999998</v>
      </c>
      <c r="M135" s="194">
        <v>200</v>
      </c>
      <c r="N135" s="146"/>
      <c r="O135" s="194"/>
      <c r="P135" s="194"/>
      <c r="Q135" s="194">
        <v>200</v>
      </c>
      <c r="R135" s="228">
        <v>170</v>
      </c>
      <c r="S135" s="216"/>
      <c r="T135" s="48"/>
      <c r="U135" s="48"/>
      <c r="V135" s="48"/>
      <c r="W135" s="48"/>
      <c r="X135" s="48"/>
      <c r="Y135" s="171"/>
      <c r="Z135" s="134">
        <f>'Initial Allocation'!C136</f>
        <v>0</v>
      </c>
    </row>
    <row r="136" spans="1:27" s="3" customFormat="1" x14ac:dyDescent="0.2">
      <c r="A136" s="11" t="s">
        <v>45</v>
      </c>
      <c r="B136" s="19"/>
      <c r="C136" s="247">
        <v>4000</v>
      </c>
      <c r="D136" s="247"/>
      <c r="E136" s="247"/>
      <c r="F136" s="247">
        <v>3797.84</v>
      </c>
      <c r="G136" s="247">
        <v>202.16</v>
      </c>
      <c r="H136" s="259">
        <v>4000</v>
      </c>
      <c r="I136" s="259"/>
      <c r="J136" s="259"/>
      <c r="K136" s="259">
        <v>0</v>
      </c>
      <c r="L136" s="258">
        <f t="shared" si="1"/>
        <v>4000</v>
      </c>
      <c r="M136" s="194">
        <v>3000</v>
      </c>
      <c r="N136" s="146"/>
      <c r="O136" s="207">
        <v>1000</v>
      </c>
      <c r="P136" s="194">
        <v>1197.19</v>
      </c>
      <c r="Q136" s="194">
        <f>M136-O136-P136</f>
        <v>802.81</v>
      </c>
      <c r="R136" s="228">
        <v>3120</v>
      </c>
      <c r="S136" s="216">
        <v>5500</v>
      </c>
      <c r="T136" s="60" t="s">
        <v>295</v>
      </c>
      <c r="U136" s="60" t="s">
        <v>295</v>
      </c>
      <c r="V136" s="107" t="s">
        <v>295</v>
      </c>
      <c r="W136" s="168"/>
      <c r="X136" s="48" t="s">
        <v>295</v>
      </c>
      <c r="Y136" s="171" t="s">
        <v>295</v>
      </c>
      <c r="Z136" s="134">
        <f>'Initial Allocation'!C137</f>
        <v>3736</v>
      </c>
      <c r="AA136" s="136"/>
    </row>
    <row r="137" spans="1:27" s="3" customFormat="1" x14ac:dyDescent="0.2">
      <c r="A137" s="10" t="s">
        <v>102</v>
      </c>
      <c r="B137" s="21"/>
      <c r="C137" s="247">
        <v>1000</v>
      </c>
      <c r="D137" s="247"/>
      <c r="E137" s="247"/>
      <c r="F137" s="247">
        <v>1000</v>
      </c>
      <c r="G137" s="247">
        <v>0</v>
      </c>
      <c r="H137" s="259">
        <v>1500</v>
      </c>
      <c r="I137" s="259"/>
      <c r="J137" s="259"/>
      <c r="K137" s="259">
        <v>1485.03</v>
      </c>
      <c r="L137" s="258">
        <f t="shared" si="1"/>
        <v>14.970000000000027</v>
      </c>
      <c r="M137" s="194">
        <v>1750</v>
      </c>
      <c r="N137" s="146"/>
      <c r="O137" s="194"/>
      <c r="P137" s="194">
        <v>1750</v>
      </c>
      <c r="Q137" s="194">
        <f>M137-P137</f>
        <v>0</v>
      </c>
      <c r="R137" s="228">
        <v>2100</v>
      </c>
      <c r="S137" s="216">
        <v>2700</v>
      </c>
      <c r="T137" s="60" t="s">
        <v>295</v>
      </c>
      <c r="U137" s="60" t="s">
        <v>295</v>
      </c>
      <c r="V137" s="107" t="s">
        <v>295</v>
      </c>
      <c r="W137" s="168"/>
      <c r="X137" s="48" t="s">
        <v>295</v>
      </c>
      <c r="Y137" s="171" t="s">
        <v>295</v>
      </c>
      <c r="Z137" s="134">
        <f>'Initial Allocation'!C138</f>
        <v>2700</v>
      </c>
    </row>
    <row r="138" spans="1:27" s="3" customFormat="1" x14ac:dyDescent="0.2">
      <c r="A138" s="21" t="s">
        <v>371</v>
      </c>
      <c r="B138" s="21"/>
      <c r="C138" s="247"/>
      <c r="D138" s="247"/>
      <c r="E138" s="247"/>
      <c r="F138" s="247"/>
      <c r="G138" s="247"/>
      <c r="H138" s="259"/>
      <c r="I138" s="259"/>
      <c r="J138" s="259"/>
      <c r="K138" s="259"/>
      <c r="L138" s="258"/>
      <c r="M138" s="194"/>
      <c r="N138" s="146"/>
      <c r="O138" s="194"/>
      <c r="P138" s="194"/>
      <c r="Q138" s="194"/>
      <c r="R138" s="228" t="s">
        <v>246</v>
      </c>
      <c r="S138" s="216">
        <v>2200</v>
      </c>
      <c r="T138" s="60" t="s">
        <v>295</v>
      </c>
      <c r="U138" s="60" t="s">
        <v>295</v>
      </c>
      <c r="V138" s="107" t="s">
        <v>295</v>
      </c>
      <c r="W138" s="168"/>
      <c r="X138" s="48" t="s">
        <v>295</v>
      </c>
      <c r="Y138" s="171" t="s">
        <v>295</v>
      </c>
      <c r="Z138" s="134">
        <f>'Initial Allocation'!C139</f>
        <v>500</v>
      </c>
    </row>
    <row r="139" spans="1:27" s="3" customFormat="1" x14ac:dyDescent="0.2">
      <c r="A139" s="21" t="s">
        <v>265</v>
      </c>
      <c r="B139" s="21" t="s">
        <v>295</v>
      </c>
      <c r="C139" s="247"/>
      <c r="D139" s="247"/>
      <c r="E139" s="247"/>
      <c r="F139" s="247"/>
      <c r="G139" s="247"/>
      <c r="H139" s="259"/>
      <c r="I139" s="259"/>
      <c r="J139" s="259"/>
      <c r="K139" s="259"/>
      <c r="L139" s="258"/>
      <c r="M139" s="194">
        <v>150</v>
      </c>
      <c r="N139" s="146"/>
      <c r="O139" s="207">
        <v>150</v>
      </c>
      <c r="P139" s="194"/>
      <c r="Q139" s="194">
        <f>M139-O139</f>
        <v>0</v>
      </c>
      <c r="R139" s="228">
        <v>300</v>
      </c>
      <c r="S139" s="216"/>
      <c r="T139" s="60"/>
      <c r="U139" s="60"/>
      <c r="V139" s="107"/>
      <c r="W139" s="168"/>
      <c r="X139" s="48"/>
      <c r="Y139" s="171"/>
      <c r="Z139" s="134">
        <f>'Initial Allocation'!C140</f>
        <v>0</v>
      </c>
    </row>
    <row r="140" spans="1:27" s="3" customFormat="1" x14ac:dyDescent="0.2">
      <c r="A140" s="21" t="s">
        <v>364</v>
      </c>
      <c r="B140" s="21" t="s">
        <v>295</v>
      </c>
      <c r="C140" s="247"/>
      <c r="D140" s="247"/>
      <c r="E140" s="247"/>
      <c r="F140" s="247"/>
      <c r="G140" s="247"/>
      <c r="H140" s="259"/>
      <c r="I140" s="259"/>
      <c r="J140" s="259"/>
      <c r="K140" s="259"/>
      <c r="L140" s="258"/>
      <c r="M140" s="194"/>
      <c r="N140" s="146"/>
      <c r="O140" s="207"/>
      <c r="P140" s="194"/>
      <c r="Q140" s="194"/>
      <c r="R140" s="228"/>
      <c r="S140" s="216"/>
      <c r="T140" s="60"/>
      <c r="U140" s="60"/>
      <c r="V140" s="107"/>
      <c r="W140" s="168"/>
      <c r="X140" s="48"/>
      <c r="Y140" s="171"/>
      <c r="Z140" s="134">
        <f>'Initial Allocation'!C141</f>
        <v>0</v>
      </c>
    </row>
    <row r="141" spans="1:27" s="3" customFormat="1" x14ac:dyDescent="0.2">
      <c r="A141" s="21" t="s">
        <v>135</v>
      </c>
      <c r="B141" s="21"/>
      <c r="C141" s="247">
        <v>260</v>
      </c>
      <c r="D141" s="247"/>
      <c r="E141" s="247"/>
      <c r="F141" s="247">
        <v>260</v>
      </c>
      <c r="G141" s="247">
        <v>0</v>
      </c>
      <c r="H141" s="259">
        <v>500</v>
      </c>
      <c r="I141" s="259"/>
      <c r="J141" s="259"/>
      <c r="K141" s="259">
        <v>500</v>
      </c>
      <c r="L141" s="258">
        <f t="shared" si="1"/>
        <v>0</v>
      </c>
      <c r="M141" s="194">
        <v>350</v>
      </c>
      <c r="N141" s="146"/>
      <c r="O141" s="207">
        <v>350</v>
      </c>
      <c r="P141" s="194"/>
      <c r="Q141" s="194">
        <f>M141-O141</f>
        <v>0</v>
      </c>
      <c r="R141" s="228"/>
      <c r="S141" s="216"/>
      <c r="T141" s="60"/>
      <c r="U141" s="48"/>
      <c r="V141" s="48"/>
      <c r="W141" s="48"/>
      <c r="X141" s="48"/>
      <c r="Y141" s="171"/>
      <c r="Z141" s="134">
        <f>'Initial Allocation'!C142</f>
        <v>0</v>
      </c>
    </row>
    <row r="142" spans="1:27" s="3" customFormat="1" ht="25.5" x14ac:dyDescent="0.2">
      <c r="A142" s="19" t="s">
        <v>46</v>
      </c>
      <c r="B142" s="19"/>
      <c r="C142" s="247">
        <v>3500</v>
      </c>
      <c r="D142" s="247"/>
      <c r="E142" s="247"/>
      <c r="F142" s="247">
        <v>3600</v>
      </c>
      <c r="G142" s="247">
        <v>0</v>
      </c>
      <c r="H142" s="259">
        <v>4500</v>
      </c>
      <c r="I142" s="259"/>
      <c r="J142" s="259"/>
      <c r="K142" s="259">
        <v>2600</v>
      </c>
      <c r="L142" s="258">
        <f t="shared" si="1"/>
        <v>1900</v>
      </c>
      <c r="M142" s="194">
        <v>5000</v>
      </c>
      <c r="N142" s="146"/>
      <c r="O142" s="194"/>
      <c r="P142" s="194"/>
      <c r="Q142" s="194">
        <v>5000</v>
      </c>
      <c r="R142" s="228">
        <v>5000</v>
      </c>
      <c r="S142" s="216">
        <v>5000</v>
      </c>
      <c r="T142" s="60" t="s">
        <v>295</v>
      </c>
      <c r="U142" s="48" t="s">
        <v>295</v>
      </c>
      <c r="V142" s="48" t="s">
        <v>295</v>
      </c>
      <c r="W142" s="48"/>
      <c r="X142" s="48" t="s">
        <v>295</v>
      </c>
      <c r="Y142" s="171" t="s">
        <v>295</v>
      </c>
      <c r="Z142" s="134">
        <f>'Initial Allocation'!C143</f>
        <v>4000</v>
      </c>
    </row>
    <row r="143" spans="1:27" s="3" customFormat="1" x14ac:dyDescent="0.2">
      <c r="A143" s="19" t="s">
        <v>47</v>
      </c>
      <c r="B143" s="19"/>
      <c r="C143" s="247">
        <v>1440</v>
      </c>
      <c r="D143" s="247"/>
      <c r="E143" s="247"/>
      <c r="F143" s="247">
        <v>1440</v>
      </c>
      <c r="G143" s="247">
        <v>0</v>
      </c>
      <c r="H143" s="259">
        <v>1800</v>
      </c>
      <c r="I143" s="259"/>
      <c r="J143" s="259"/>
      <c r="K143" s="259">
        <v>1800</v>
      </c>
      <c r="L143" s="258">
        <f t="shared" si="1"/>
        <v>0</v>
      </c>
      <c r="M143" s="194">
        <v>1800</v>
      </c>
      <c r="N143" s="146"/>
      <c r="O143" s="194"/>
      <c r="P143" s="194">
        <v>1689.75</v>
      </c>
      <c r="Q143" s="194">
        <f>M143-P143</f>
        <v>110.25</v>
      </c>
      <c r="R143" s="228">
        <v>1260</v>
      </c>
      <c r="S143" s="216">
        <v>1260</v>
      </c>
      <c r="T143" s="60" t="s">
        <v>295</v>
      </c>
      <c r="U143" s="60" t="s">
        <v>295</v>
      </c>
      <c r="V143" s="107" t="s">
        <v>295</v>
      </c>
      <c r="W143" s="107"/>
      <c r="X143" s="48" t="s">
        <v>295</v>
      </c>
      <c r="Y143" s="171" t="s">
        <v>295</v>
      </c>
      <c r="Z143" s="134">
        <f>'Initial Allocation'!C144</f>
        <v>1260</v>
      </c>
    </row>
    <row r="144" spans="1:27" s="3" customFormat="1" ht="25.5" x14ac:dyDescent="0.2">
      <c r="A144" s="19" t="s">
        <v>231</v>
      </c>
      <c r="B144" s="19"/>
      <c r="C144" s="248" t="s">
        <v>98</v>
      </c>
      <c r="D144" s="248"/>
      <c r="E144" s="248"/>
      <c r="F144" s="248"/>
      <c r="G144" s="248"/>
      <c r="H144" s="259">
        <v>400</v>
      </c>
      <c r="I144" s="259"/>
      <c r="J144" s="259"/>
      <c r="K144" s="259">
        <v>0</v>
      </c>
      <c r="L144" s="258">
        <f t="shared" si="1"/>
        <v>400</v>
      </c>
      <c r="M144" s="194"/>
      <c r="N144" s="146"/>
      <c r="O144" s="194"/>
      <c r="P144" s="194"/>
      <c r="Q144" s="194"/>
      <c r="R144" s="228"/>
      <c r="S144" s="216"/>
      <c r="T144" s="48"/>
      <c r="U144" s="48"/>
      <c r="V144" s="48"/>
      <c r="W144" s="48"/>
      <c r="X144" s="48"/>
      <c r="Y144" s="171"/>
      <c r="Z144" s="134">
        <f>'Initial Allocation'!C145</f>
        <v>0</v>
      </c>
    </row>
    <row r="145" spans="1:26" s="3" customFormat="1" ht="25.5" x14ac:dyDescent="0.2">
      <c r="A145" s="19" t="s">
        <v>119</v>
      </c>
      <c r="B145" s="19"/>
      <c r="C145" s="247">
        <v>950</v>
      </c>
      <c r="D145" s="247"/>
      <c r="E145" s="247"/>
      <c r="F145" s="247">
        <v>950</v>
      </c>
      <c r="G145" s="247">
        <v>0</v>
      </c>
      <c r="H145" s="259">
        <v>1000</v>
      </c>
      <c r="I145" s="259"/>
      <c r="J145" s="259"/>
      <c r="K145" s="259">
        <v>0</v>
      </c>
      <c r="L145" s="258">
        <f t="shared" si="1"/>
        <v>1000</v>
      </c>
      <c r="M145" s="194">
        <v>1200</v>
      </c>
      <c r="N145" s="146"/>
      <c r="O145" s="194"/>
      <c r="P145" s="194"/>
      <c r="Q145" s="194">
        <v>1200</v>
      </c>
      <c r="R145" s="228">
        <v>1200</v>
      </c>
      <c r="S145" s="216">
        <v>1560</v>
      </c>
      <c r="T145" s="107" t="s">
        <v>295</v>
      </c>
      <c r="U145" s="107" t="s">
        <v>295</v>
      </c>
      <c r="V145" s="107" t="s">
        <v>295</v>
      </c>
      <c r="W145" s="107"/>
      <c r="X145" s="48" t="s">
        <v>295</v>
      </c>
      <c r="Y145" s="171" t="s">
        <v>295</v>
      </c>
      <c r="Z145" s="134">
        <f>'Initial Allocation'!C146</f>
        <v>950</v>
      </c>
    </row>
    <row r="146" spans="1:26" s="3" customFormat="1" x14ac:dyDescent="0.2">
      <c r="A146" s="19" t="s">
        <v>48</v>
      </c>
      <c r="B146" s="19"/>
      <c r="C146" s="247">
        <v>2000</v>
      </c>
      <c r="D146" s="247"/>
      <c r="E146" s="247"/>
      <c r="F146" s="247">
        <v>1991.25</v>
      </c>
      <c r="G146" s="247">
        <v>8.75</v>
      </c>
      <c r="H146" s="259">
        <v>2000</v>
      </c>
      <c r="I146" s="259"/>
      <c r="J146" s="259"/>
      <c r="K146" s="259">
        <v>2000</v>
      </c>
      <c r="L146" s="258">
        <f t="shared" si="1"/>
        <v>0</v>
      </c>
      <c r="M146" s="194">
        <v>2000</v>
      </c>
      <c r="N146" s="146"/>
      <c r="O146" s="194"/>
      <c r="P146" s="194">
        <v>1782.29</v>
      </c>
      <c r="Q146" s="194">
        <f>M146-P146</f>
        <v>217.71000000000004</v>
      </c>
      <c r="R146" s="228">
        <v>2400</v>
      </c>
      <c r="S146" s="216">
        <v>2400</v>
      </c>
      <c r="T146" s="60" t="s">
        <v>295</v>
      </c>
      <c r="U146" s="60" t="s">
        <v>295</v>
      </c>
      <c r="V146" s="60" t="s">
        <v>295</v>
      </c>
      <c r="W146" s="60"/>
      <c r="X146" s="60" t="s">
        <v>295</v>
      </c>
      <c r="Y146" s="172" t="s">
        <v>295</v>
      </c>
      <c r="Z146" s="134">
        <f>'Initial Allocation'!C147</f>
        <v>2500</v>
      </c>
    </row>
    <row r="147" spans="1:26" s="3" customFormat="1" ht="24" x14ac:dyDescent="0.2">
      <c r="A147" s="21" t="s">
        <v>331</v>
      </c>
      <c r="B147" s="19"/>
      <c r="C147" s="248" t="s">
        <v>98</v>
      </c>
      <c r="D147" s="248"/>
      <c r="E147" s="248"/>
      <c r="F147" s="248"/>
      <c r="G147" s="248"/>
      <c r="H147" s="261"/>
      <c r="I147" s="261"/>
      <c r="J147" s="261"/>
      <c r="K147" s="261"/>
      <c r="L147" s="258">
        <f t="shared" ref="L147:L219" si="2">H147+I147-J147-K147</f>
        <v>0</v>
      </c>
      <c r="M147" s="194">
        <v>1000</v>
      </c>
      <c r="N147" s="146"/>
      <c r="O147" s="194"/>
      <c r="P147" s="194">
        <v>1000</v>
      </c>
      <c r="Q147" s="194">
        <v>0</v>
      </c>
      <c r="R147" s="228">
        <v>600</v>
      </c>
      <c r="S147" s="216">
        <v>1000</v>
      </c>
      <c r="T147" s="48" t="s">
        <v>295</v>
      </c>
      <c r="U147" s="48" t="s">
        <v>295</v>
      </c>
      <c r="V147" s="48" t="s">
        <v>295</v>
      </c>
      <c r="W147" s="48"/>
      <c r="X147" s="48" t="s">
        <v>295</v>
      </c>
      <c r="Y147" s="171" t="s">
        <v>295</v>
      </c>
      <c r="Z147" s="134">
        <f>'Initial Allocation'!C148</f>
        <v>1000</v>
      </c>
    </row>
    <row r="148" spans="1:26" s="3" customFormat="1" ht="12" customHeight="1" x14ac:dyDescent="0.2">
      <c r="A148" s="19" t="s">
        <v>123</v>
      </c>
      <c r="B148" s="19"/>
      <c r="C148" s="247">
        <v>200</v>
      </c>
      <c r="D148" s="247"/>
      <c r="E148" s="247"/>
      <c r="F148" s="247">
        <v>51.62</v>
      </c>
      <c r="G148" s="247">
        <v>148.38</v>
      </c>
      <c r="H148" s="259">
        <v>0</v>
      </c>
      <c r="I148" s="259"/>
      <c r="J148" s="259"/>
      <c r="K148" s="259"/>
      <c r="L148" s="258">
        <f t="shared" si="2"/>
        <v>0</v>
      </c>
      <c r="M148" s="194">
        <v>150</v>
      </c>
      <c r="N148" s="146"/>
      <c r="O148" s="207">
        <v>150</v>
      </c>
      <c r="P148" s="194"/>
      <c r="Q148" s="194">
        <v>0</v>
      </c>
      <c r="R148" s="228"/>
      <c r="S148" s="216"/>
      <c r="T148" s="48"/>
      <c r="U148" s="48"/>
      <c r="V148" s="48"/>
      <c r="W148" s="48"/>
      <c r="X148" s="48"/>
      <c r="Y148" s="171"/>
      <c r="Z148" s="134">
        <f>'Initial Allocation'!C149</f>
        <v>0</v>
      </c>
    </row>
    <row r="149" spans="1:26" s="3" customFormat="1" x14ac:dyDescent="0.2">
      <c r="A149" s="19" t="s">
        <v>158</v>
      </c>
      <c r="B149" s="19"/>
      <c r="C149" s="248" t="s">
        <v>98</v>
      </c>
      <c r="D149" s="248"/>
      <c r="E149" s="248"/>
      <c r="F149" s="248"/>
      <c r="G149" s="248"/>
      <c r="H149" s="259">
        <v>100</v>
      </c>
      <c r="I149" s="259"/>
      <c r="J149" s="262">
        <v>33.33</v>
      </c>
      <c r="K149" s="259">
        <v>0</v>
      </c>
      <c r="L149" s="258">
        <f t="shared" si="2"/>
        <v>66.67</v>
      </c>
      <c r="M149" s="194"/>
      <c r="N149" s="146"/>
      <c r="O149" s="194"/>
      <c r="P149" s="194"/>
      <c r="Q149" s="194"/>
      <c r="R149" s="228"/>
      <c r="S149" s="216"/>
      <c r="T149" s="48"/>
      <c r="U149" s="48"/>
      <c r="V149" s="48"/>
      <c r="W149" s="48"/>
      <c r="X149" s="48"/>
      <c r="Y149" s="171"/>
      <c r="Z149" s="134">
        <f>'Initial Allocation'!C150</f>
        <v>0</v>
      </c>
    </row>
    <row r="150" spans="1:26" s="3" customFormat="1" x14ac:dyDescent="0.2">
      <c r="A150" s="19" t="s">
        <v>203</v>
      </c>
      <c r="B150" s="19"/>
      <c r="C150" s="248" t="s">
        <v>98</v>
      </c>
      <c r="D150" s="248"/>
      <c r="E150" s="248"/>
      <c r="F150" s="248"/>
      <c r="G150" s="248"/>
      <c r="H150" s="259">
        <v>0</v>
      </c>
      <c r="I150" s="261"/>
      <c r="J150" s="261"/>
      <c r="K150" s="261"/>
      <c r="L150" s="258">
        <f t="shared" si="2"/>
        <v>0</v>
      </c>
      <c r="M150" s="194">
        <v>500</v>
      </c>
      <c r="N150" s="146"/>
      <c r="O150" s="207">
        <v>500</v>
      </c>
      <c r="P150" s="194"/>
      <c r="Q150" s="194">
        <v>0</v>
      </c>
      <c r="R150" s="228"/>
      <c r="S150" s="216"/>
      <c r="T150" s="60"/>
      <c r="U150" s="60"/>
      <c r="V150" s="107"/>
      <c r="W150" s="107"/>
      <c r="X150" s="48"/>
      <c r="Y150" s="171"/>
      <c r="Z150" s="134">
        <f>'Initial Allocation'!C151</f>
        <v>0</v>
      </c>
    </row>
    <row r="151" spans="1:26" s="3" customFormat="1" x14ac:dyDescent="0.2">
      <c r="A151" s="21" t="s">
        <v>252</v>
      </c>
      <c r="B151" s="21" t="s">
        <v>295</v>
      </c>
      <c r="C151" s="248"/>
      <c r="D151" s="248"/>
      <c r="E151" s="248"/>
      <c r="F151" s="248"/>
      <c r="G151" s="248"/>
      <c r="H151" s="261"/>
      <c r="I151" s="261"/>
      <c r="J151" s="261"/>
      <c r="K151" s="261"/>
      <c r="L151" s="258">
        <f t="shared" si="2"/>
        <v>0</v>
      </c>
      <c r="M151" s="194">
        <v>100</v>
      </c>
      <c r="N151" s="146"/>
      <c r="O151" s="194"/>
      <c r="P151" s="194"/>
      <c r="Q151" s="194">
        <v>100</v>
      </c>
      <c r="R151" s="228">
        <v>350</v>
      </c>
      <c r="S151" s="216"/>
      <c r="T151" s="60"/>
      <c r="U151" s="60"/>
      <c r="V151" s="107"/>
      <c r="W151" s="107"/>
      <c r="X151" s="48"/>
      <c r="Y151" s="171"/>
      <c r="Z151" s="134">
        <f>'Initial Allocation'!C152</f>
        <v>0</v>
      </c>
    </row>
    <row r="152" spans="1:26" s="3" customFormat="1" x14ac:dyDescent="0.2">
      <c r="A152" s="19" t="s">
        <v>228</v>
      </c>
      <c r="B152" s="19"/>
      <c r="C152" s="248" t="s">
        <v>98</v>
      </c>
      <c r="D152" s="248"/>
      <c r="E152" s="248"/>
      <c r="F152" s="248"/>
      <c r="G152" s="248"/>
      <c r="H152" s="259">
        <v>0</v>
      </c>
      <c r="I152" s="261"/>
      <c r="J152" s="261"/>
      <c r="K152" s="261"/>
      <c r="L152" s="258">
        <f t="shared" si="2"/>
        <v>0</v>
      </c>
      <c r="M152" s="194">
        <v>400</v>
      </c>
      <c r="N152" s="146"/>
      <c r="O152" s="194"/>
      <c r="P152" s="194"/>
      <c r="Q152" s="194">
        <v>0</v>
      </c>
      <c r="R152" s="228"/>
      <c r="S152" s="216"/>
      <c r="T152" s="60"/>
      <c r="U152" s="60"/>
      <c r="V152" s="107"/>
      <c r="W152" s="107"/>
      <c r="X152" s="48"/>
      <c r="Y152" s="172"/>
      <c r="Z152" s="134">
        <f>'Initial Allocation'!C153</f>
        <v>0</v>
      </c>
    </row>
    <row r="153" spans="1:26" s="3" customFormat="1" x14ac:dyDescent="0.2">
      <c r="A153" s="19" t="s">
        <v>168</v>
      </c>
      <c r="B153" s="19"/>
      <c r="C153" s="247">
        <v>400</v>
      </c>
      <c r="D153" s="247"/>
      <c r="E153" s="247"/>
      <c r="F153" s="247"/>
      <c r="G153" s="247">
        <v>400</v>
      </c>
      <c r="H153" s="259">
        <v>470</v>
      </c>
      <c r="I153" s="259"/>
      <c r="J153" s="259"/>
      <c r="K153" s="259">
        <v>0</v>
      </c>
      <c r="L153" s="258">
        <f t="shared" si="2"/>
        <v>470</v>
      </c>
      <c r="M153" s="194">
        <v>250</v>
      </c>
      <c r="N153" s="146"/>
      <c r="O153" s="207">
        <v>250</v>
      </c>
      <c r="P153" s="194"/>
      <c r="Q153" s="194">
        <v>0</v>
      </c>
      <c r="R153" s="228">
        <v>400</v>
      </c>
      <c r="S153" s="216">
        <v>800</v>
      </c>
      <c r="T153" s="48" t="s">
        <v>295</v>
      </c>
      <c r="U153" s="48" t="s">
        <v>295</v>
      </c>
      <c r="V153" s="48" t="s">
        <v>295</v>
      </c>
      <c r="W153" s="169"/>
      <c r="X153" s="48" t="s">
        <v>295</v>
      </c>
      <c r="Y153" s="171" t="s">
        <v>295</v>
      </c>
      <c r="Z153" s="134">
        <f>'Initial Allocation'!C154</f>
        <v>200</v>
      </c>
    </row>
    <row r="154" spans="1:26" s="3" customFormat="1" ht="12" customHeight="1" x14ac:dyDescent="0.2">
      <c r="A154" s="21" t="s">
        <v>297</v>
      </c>
      <c r="B154" s="19"/>
      <c r="C154" s="247"/>
      <c r="D154" s="247"/>
      <c r="E154" s="247"/>
      <c r="F154" s="247"/>
      <c r="G154" s="247"/>
      <c r="H154" s="259"/>
      <c r="I154" s="259"/>
      <c r="J154" s="259"/>
      <c r="K154" s="259"/>
      <c r="L154" s="258"/>
      <c r="M154" s="194" t="s">
        <v>298</v>
      </c>
      <c r="N154" s="146"/>
      <c r="O154" s="194"/>
      <c r="P154" s="194"/>
      <c r="Q154" s="194"/>
      <c r="R154" s="228">
        <v>500</v>
      </c>
      <c r="S154" s="216">
        <v>750</v>
      </c>
      <c r="T154" s="48" t="s">
        <v>295</v>
      </c>
      <c r="U154" s="48" t="s">
        <v>295</v>
      </c>
      <c r="V154" s="48" t="s">
        <v>295</v>
      </c>
      <c r="W154" s="48"/>
      <c r="X154" s="48" t="s">
        <v>295</v>
      </c>
      <c r="Y154" s="171" t="s">
        <v>295</v>
      </c>
      <c r="Z154" s="134">
        <f>'Initial Allocation'!C155</f>
        <v>650</v>
      </c>
    </row>
    <row r="155" spans="1:26" s="3" customFormat="1" x14ac:dyDescent="0.2">
      <c r="A155" s="21" t="s">
        <v>272</v>
      </c>
      <c r="B155" s="21" t="s">
        <v>295</v>
      </c>
      <c r="C155" s="247"/>
      <c r="D155" s="247"/>
      <c r="E155" s="247"/>
      <c r="F155" s="247"/>
      <c r="G155" s="247"/>
      <c r="H155" s="259"/>
      <c r="I155" s="259"/>
      <c r="J155" s="259"/>
      <c r="K155" s="259"/>
      <c r="L155" s="258">
        <f t="shared" si="2"/>
        <v>0</v>
      </c>
      <c r="M155" s="194">
        <v>120</v>
      </c>
      <c r="N155" s="146"/>
      <c r="O155" s="194"/>
      <c r="P155" s="194"/>
      <c r="Q155" s="194">
        <v>120</v>
      </c>
      <c r="R155" s="228">
        <v>1000</v>
      </c>
      <c r="S155" s="216"/>
      <c r="T155" s="48"/>
      <c r="U155" s="48"/>
      <c r="V155" s="48"/>
      <c r="W155" s="48"/>
      <c r="X155" s="60"/>
      <c r="Y155" s="172"/>
      <c r="Z155" s="134">
        <f>'Initial Allocation'!C156</f>
        <v>0</v>
      </c>
    </row>
    <row r="156" spans="1:26" s="3" customFormat="1" x14ac:dyDescent="0.2">
      <c r="A156" s="21" t="s">
        <v>247</v>
      </c>
      <c r="B156" s="19"/>
      <c r="C156" s="247"/>
      <c r="D156" s="247"/>
      <c r="E156" s="247"/>
      <c r="F156" s="247"/>
      <c r="G156" s="247"/>
      <c r="H156" s="259"/>
      <c r="I156" s="259"/>
      <c r="J156" s="259"/>
      <c r="K156" s="259"/>
      <c r="L156" s="258">
        <f t="shared" si="2"/>
        <v>0</v>
      </c>
      <c r="M156" s="194">
        <v>100</v>
      </c>
      <c r="N156" s="146"/>
      <c r="O156" s="194"/>
      <c r="P156" s="194">
        <v>100</v>
      </c>
      <c r="Q156" s="194">
        <f>M156-P156</f>
        <v>0</v>
      </c>
      <c r="R156" s="228">
        <v>200</v>
      </c>
      <c r="S156" s="216">
        <v>890</v>
      </c>
      <c r="T156" s="107" t="s">
        <v>295</v>
      </c>
      <c r="U156" s="107" t="s">
        <v>295</v>
      </c>
      <c r="V156" s="107" t="s">
        <v>295</v>
      </c>
      <c r="W156" s="107"/>
      <c r="X156" s="48" t="s">
        <v>295</v>
      </c>
      <c r="Y156" s="172" t="s">
        <v>295</v>
      </c>
      <c r="Z156" s="134">
        <f>'Initial Allocation'!C157</f>
        <v>890</v>
      </c>
    </row>
    <row r="157" spans="1:26" s="3" customFormat="1" x14ac:dyDescent="0.2">
      <c r="A157" s="21" t="s">
        <v>294</v>
      </c>
      <c r="B157" s="21" t="s">
        <v>295</v>
      </c>
      <c r="C157" s="247"/>
      <c r="D157" s="247"/>
      <c r="E157" s="247"/>
      <c r="F157" s="247"/>
      <c r="G157" s="247"/>
      <c r="H157" s="259">
        <v>0</v>
      </c>
      <c r="I157" s="259">
        <v>1200</v>
      </c>
      <c r="J157" s="259"/>
      <c r="K157" s="259">
        <v>1200</v>
      </c>
      <c r="L157" s="258">
        <f>H157+I157-J157-K157</f>
        <v>0</v>
      </c>
      <c r="M157" s="194"/>
      <c r="N157" s="146"/>
      <c r="O157" s="194"/>
      <c r="P157" s="194"/>
      <c r="Q157" s="194"/>
      <c r="R157" s="228">
        <v>3000</v>
      </c>
      <c r="S157" s="216"/>
      <c r="T157" s="107"/>
      <c r="U157" s="107"/>
      <c r="V157" s="107"/>
      <c r="W157" s="107"/>
      <c r="X157" s="48"/>
      <c r="Y157" s="172"/>
      <c r="Z157" s="134">
        <f>'Initial Allocation'!C158</f>
        <v>0</v>
      </c>
    </row>
    <row r="158" spans="1:26" s="3" customFormat="1" x14ac:dyDescent="0.2">
      <c r="A158" s="19" t="s">
        <v>224</v>
      </c>
      <c r="B158" s="19"/>
      <c r="C158" s="248" t="s">
        <v>98</v>
      </c>
      <c r="D158" s="248"/>
      <c r="E158" s="248"/>
      <c r="F158" s="248"/>
      <c r="G158" s="248"/>
      <c r="H158" s="259">
        <v>200</v>
      </c>
      <c r="I158" s="259"/>
      <c r="J158" s="259"/>
      <c r="K158" s="259">
        <v>0</v>
      </c>
      <c r="L158" s="258">
        <f t="shared" si="2"/>
        <v>200</v>
      </c>
      <c r="M158" s="194">
        <v>200</v>
      </c>
      <c r="N158" s="146"/>
      <c r="O158" s="207">
        <v>200</v>
      </c>
      <c r="P158" s="194"/>
      <c r="Q158" s="194">
        <v>0</v>
      </c>
      <c r="R158" s="228"/>
      <c r="S158" s="216"/>
      <c r="T158" s="48"/>
      <c r="U158" s="48"/>
      <c r="V158" s="48"/>
      <c r="W158" s="48"/>
      <c r="X158" s="48"/>
      <c r="Y158" s="172"/>
      <c r="Z158" s="134">
        <f>'Initial Allocation'!C159</f>
        <v>0</v>
      </c>
    </row>
    <row r="159" spans="1:26" s="3" customFormat="1" x14ac:dyDescent="0.2">
      <c r="A159" s="21" t="s">
        <v>309</v>
      </c>
      <c r="B159" s="19"/>
      <c r="C159" s="248"/>
      <c r="D159" s="248"/>
      <c r="E159" s="248"/>
      <c r="F159" s="248"/>
      <c r="G159" s="248"/>
      <c r="H159" s="259"/>
      <c r="I159" s="259"/>
      <c r="J159" s="259"/>
      <c r="K159" s="259"/>
      <c r="L159" s="258"/>
      <c r="M159" s="194" t="s">
        <v>246</v>
      </c>
      <c r="N159" s="146"/>
      <c r="O159" s="194"/>
      <c r="P159" s="194"/>
      <c r="Q159" s="194"/>
      <c r="R159" s="228">
        <v>500</v>
      </c>
      <c r="S159" s="216">
        <v>1200</v>
      </c>
      <c r="T159" s="48" t="s">
        <v>295</v>
      </c>
      <c r="U159" s="48" t="s">
        <v>295</v>
      </c>
      <c r="V159" s="48" t="s">
        <v>295</v>
      </c>
      <c r="W159" s="48"/>
      <c r="X159" s="48" t="s">
        <v>295</v>
      </c>
      <c r="Y159" s="172" t="s">
        <v>295</v>
      </c>
      <c r="Z159" s="134">
        <f>'Initial Allocation'!C160</f>
        <v>650</v>
      </c>
    </row>
    <row r="160" spans="1:26" s="3" customFormat="1" ht="25.5" x14ac:dyDescent="0.2">
      <c r="A160" s="19" t="s">
        <v>199</v>
      </c>
      <c r="B160" s="19"/>
      <c r="C160" s="248" t="s">
        <v>98</v>
      </c>
      <c r="D160" s="248"/>
      <c r="E160" s="248"/>
      <c r="F160" s="248"/>
      <c r="G160" s="248"/>
      <c r="H160" s="259">
        <v>0</v>
      </c>
      <c r="I160" s="261"/>
      <c r="J160" s="261"/>
      <c r="K160" s="261"/>
      <c r="L160" s="258">
        <f t="shared" si="2"/>
        <v>0</v>
      </c>
      <c r="M160" s="194">
        <v>200</v>
      </c>
      <c r="N160" s="146"/>
      <c r="O160" s="207">
        <v>200</v>
      </c>
      <c r="P160" s="194"/>
      <c r="Q160" s="194">
        <v>0</v>
      </c>
      <c r="R160" s="228"/>
      <c r="S160" s="216"/>
      <c r="T160" s="48"/>
      <c r="U160" s="48"/>
      <c r="V160" s="48"/>
      <c r="W160" s="48"/>
      <c r="X160" s="48"/>
      <c r="Y160" s="172"/>
      <c r="Z160" s="134">
        <f>'Initial Allocation'!C161</f>
        <v>0</v>
      </c>
    </row>
    <row r="161" spans="1:27" s="3" customFormat="1" x14ac:dyDescent="0.2">
      <c r="A161" s="21" t="s">
        <v>347</v>
      </c>
      <c r="B161" s="21" t="s">
        <v>295</v>
      </c>
      <c r="C161" s="248"/>
      <c r="D161" s="248"/>
      <c r="E161" s="248"/>
      <c r="F161" s="248"/>
      <c r="G161" s="248"/>
      <c r="H161" s="259"/>
      <c r="I161" s="261"/>
      <c r="J161" s="261"/>
      <c r="K161" s="261"/>
      <c r="L161" s="258"/>
      <c r="M161" s="194"/>
      <c r="N161" s="146"/>
      <c r="O161" s="207"/>
      <c r="P161" s="194"/>
      <c r="Q161" s="194"/>
      <c r="R161" s="228"/>
      <c r="S161" s="216"/>
      <c r="T161" s="48"/>
      <c r="U161" s="48"/>
      <c r="V161" s="48"/>
      <c r="W161" s="48"/>
      <c r="X161" s="48"/>
      <c r="Y161" s="172"/>
      <c r="Z161" s="134">
        <f>'Initial Allocation'!C162</f>
        <v>0</v>
      </c>
    </row>
    <row r="162" spans="1:27" s="3" customFormat="1" x14ac:dyDescent="0.2">
      <c r="A162" s="19" t="s">
        <v>200</v>
      </c>
      <c r="B162" s="19"/>
      <c r="C162" s="248" t="s">
        <v>98</v>
      </c>
      <c r="D162" s="248"/>
      <c r="E162" s="248"/>
      <c r="F162" s="248"/>
      <c r="G162" s="248"/>
      <c r="H162" s="259">
        <v>300</v>
      </c>
      <c r="I162" s="259"/>
      <c r="J162" s="259"/>
      <c r="K162" s="259">
        <v>256.52</v>
      </c>
      <c r="L162" s="258">
        <f t="shared" si="2"/>
        <v>43.480000000000018</v>
      </c>
      <c r="M162" s="194">
        <v>300</v>
      </c>
      <c r="N162" s="146"/>
      <c r="O162" s="207">
        <v>100</v>
      </c>
      <c r="P162" s="194">
        <v>150</v>
      </c>
      <c r="Q162" s="194">
        <f>M162-O162-P162</f>
        <v>50</v>
      </c>
      <c r="R162" s="228">
        <v>300</v>
      </c>
      <c r="S162" s="216">
        <v>300</v>
      </c>
      <c r="T162" s="107" t="s">
        <v>295</v>
      </c>
      <c r="U162" s="107" t="s">
        <v>295</v>
      </c>
      <c r="V162" s="107"/>
      <c r="W162" s="107"/>
      <c r="X162" s="48" t="s">
        <v>295</v>
      </c>
      <c r="Y162" s="171" t="s">
        <v>295</v>
      </c>
      <c r="Z162" s="134">
        <f>'Initial Allocation'!C163</f>
        <v>300</v>
      </c>
    </row>
    <row r="163" spans="1:27" s="3" customFormat="1" x14ac:dyDescent="0.2">
      <c r="A163" s="19" t="s">
        <v>49</v>
      </c>
      <c r="B163" s="19"/>
      <c r="C163" s="247">
        <v>880</v>
      </c>
      <c r="D163" s="247"/>
      <c r="E163" s="247"/>
      <c r="F163" s="247">
        <v>880</v>
      </c>
      <c r="G163" s="247">
        <v>0</v>
      </c>
      <c r="H163" s="259">
        <v>880</v>
      </c>
      <c r="I163" s="259"/>
      <c r="J163" s="259"/>
      <c r="K163" s="259">
        <v>0</v>
      </c>
      <c r="L163" s="258">
        <f t="shared" si="2"/>
        <v>880</v>
      </c>
      <c r="M163" s="194">
        <v>900</v>
      </c>
      <c r="N163" s="146"/>
      <c r="O163" s="207">
        <v>900</v>
      </c>
      <c r="P163" s="194"/>
      <c r="Q163" s="194">
        <f>M163-O163</f>
        <v>0</v>
      </c>
      <c r="R163" s="228"/>
      <c r="S163" s="216"/>
      <c r="T163" s="48"/>
      <c r="U163" s="48"/>
      <c r="V163" s="48"/>
      <c r="W163" s="48"/>
      <c r="X163" s="48"/>
      <c r="Y163" s="171"/>
      <c r="Z163" s="134">
        <f>'Initial Allocation'!C164</f>
        <v>0</v>
      </c>
    </row>
    <row r="164" spans="1:27" s="3" customFormat="1" x14ac:dyDescent="0.2">
      <c r="A164" s="19" t="s">
        <v>50</v>
      </c>
      <c r="B164" s="21" t="s">
        <v>295</v>
      </c>
      <c r="C164" s="247">
        <v>2000</v>
      </c>
      <c r="D164" s="247"/>
      <c r="E164" s="247"/>
      <c r="F164" s="247">
        <v>2000</v>
      </c>
      <c r="G164" s="247">
        <v>0</v>
      </c>
      <c r="H164" s="259">
        <v>2400</v>
      </c>
      <c r="I164" s="259"/>
      <c r="J164" s="259"/>
      <c r="K164" s="259">
        <v>0</v>
      </c>
      <c r="L164" s="258">
        <f t="shared" si="2"/>
        <v>2400</v>
      </c>
      <c r="M164" s="194">
        <v>3000</v>
      </c>
      <c r="N164" s="146"/>
      <c r="O164" s="194"/>
      <c r="P164" s="194">
        <v>3000</v>
      </c>
      <c r="Q164" s="194">
        <f>M164-P164</f>
        <v>0</v>
      </c>
      <c r="R164" s="228">
        <v>3300</v>
      </c>
      <c r="S164" s="241">
        <v>5000</v>
      </c>
      <c r="T164" s="107" t="s">
        <v>295</v>
      </c>
      <c r="U164" s="107" t="s">
        <v>295</v>
      </c>
      <c r="V164" s="107" t="s">
        <v>295</v>
      </c>
      <c r="W164" s="107"/>
      <c r="X164" s="48" t="s">
        <v>295</v>
      </c>
      <c r="Y164" s="171" t="s">
        <v>295</v>
      </c>
      <c r="Z164" s="134">
        <f>'Initial Allocation'!C165</f>
        <v>3800</v>
      </c>
    </row>
    <row r="165" spans="1:27" s="3" customFormat="1" x14ac:dyDescent="0.2">
      <c r="A165" s="21" t="s">
        <v>310</v>
      </c>
      <c r="B165" s="19"/>
      <c r="C165" s="247"/>
      <c r="D165" s="247"/>
      <c r="E165" s="247"/>
      <c r="F165" s="247"/>
      <c r="G165" s="247"/>
      <c r="H165" s="259"/>
      <c r="I165" s="259"/>
      <c r="J165" s="259"/>
      <c r="K165" s="259"/>
      <c r="L165" s="258"/>
      <c r="M165" s="194" t="s">
        <v>246</v>
      </c>
      <c r="N165" s="146"/>
      <c r="O165" s="194"/>
      <c r="P165" s="194"/>
      <c r="Q165" s="194"/>
      <c r="R165" s="228">
        <v>500</v>
      </c>
      <c r="S165" s="216">
        <v>2000</v>
      </c>
      <c r="T165" s="107" t="s">
        <v>295</v>
      </c>
      <c r="U165" s="107" t="s">
        <v>295</v>
      </c>
      <c r="V165" s="107" t="s">
        <v>295</v>
      </c>
      <c r="W165" s="107"/>
      <c r="X165" s="48" t="s">
        <v>295</v>
      </c>
      <c r="Y165" s="171" t="s">
        <v>295</v>
      </c>
      <c r="Z165" s="134">
        <f>'Initial Allocation'!C166</f>
        <v>650</v>
      </c>
    </row>
    <row r="166" spans="1:27" s="3" customFormat="1" ht="25.5" x14ac:dyDescent="0.2">
      <c r="A166" s="19" t="s">
        <v>184</v>
      </c>
      <c r="B166" s="19"/>
      <c r="C166" s="247">
        <v>500</v>
      </c>
      <c r="D166" s="247"/>
      <c r="E166" s="247"/>
      <c r="F166" s="247"/>
      <c r="G166" s="247">
        <v>500</v>
      </c>
      <c r="H166" s="259">
        <v>500</v>
      </c>
      <c r="I166" s="259"/>
      <c r="J166" s="259"/>
      <c r="K166" s="259">
        <v>0</v>
      </c>
      <c r="L166" s="258">
        <f t="shared" si="2"/>
        <v>500</v>
      </c>
      <c r="M166" s="194">
        <v>300</v>
      </c>
      <c r="N166" s="146"/>
      <c r="O166" s="194"/>
      <c r="P166" s="194"/>
      <c r="Q166" s="194">
        <v>300</v>
      </c>
      <c r="R166" s="228">
        <v>300</v>
      </c>
      <c r="S166" s="216"/>
      <c r="T166" s="48"/>
      <c r="U166" s="48" t="s">
        <v>295</v>
      </c>
      <c r="V166" s="48" t="s">
        <v>295</v>
      </c>
      <c r="W166" s="48"/>
      <c r="X166" s="48"/>
      <c r="Y166" s="171"/>
      <c r="Z166" s="134">
        <f>'Initial Allocation'!C167</f>
        <v>0</v>
      </c>
    </row>
    <row r="167" spans="1:27" s="3" customFormat="1" x14ac:dyDescent="0.2">
      <c r="A167" s="19" t="s">
        <v>152</v>
      </c>
      <c r="B167" s="19"/>
      <c r="C167" s="247">
        <v>1250</v>
      </c>
      <c r="D167" s="247"/>
      <c r="E167" s="247"/>
      <c r="F167" s="247"/>
      <c r="G167" s="247">
        <v>1250</v>
      </c>
      <c r="H167" s="259">
        <v>0</v>
      </c>
      <c r="I167" s="259"/>
      <c r="J167" s="259"/>
      <c r="K167" s="259"/>
      <c r="L167" s="258">
        <f t="shared" si="2"/>
        <v>0</v>
      </c>
      <c r="M167" s="194"/>
      <c r="N167" s="146"/>
      <c r="O167" s="194"/>
      <c r="P167" s="194"/>
      <c r="Q167" s="194"/>
      <c r="R167" s="228"/>
      <c r="S167" s="216"/>
      <c r="T167" s="48"/>
      <c r="U167" s="48"/>
      <c r="V167" s="48"/>
      <c r="W167" s="48"/>
      <c r="X167" s="48"/>
      <c r="Y167" s="171"/>
      <c r="Z167" s="134">
        <f>'Initial Allocation'!C168</f>
        <v>0</v>
      </c>
    </row>
    <row r="168" spans="1:27" s="3" customFormat="1" ht="25.5" x14ac:dyDescent="0.2">
      <c r="A168" s="19" t="s">
        <v>204</v>
      </c>
      <c r="B168" s="19"/>
      <c r="C168" s="247" t="s">
        <v>98</v>
      </c>
      <c r="D168" s="247">
        <v>500</v>
      </c>
      <c r="E168" s="248"/>
      <c r="F168" s="247">
        <v>500</v>
      </c>
      <c r="G168" s="248">
        <v>0</v>
      </c>
      <c r="H168" s="259">
        <v>200</v>
      </c>
      <c r="I168" s="259"/>
      <c r="J168" s="259"/>
      <c r="K168" s="259">
        <v>200</v>
      </c>
      <c r="L168" s="258">
        <f t="shared" si="2"/>
        <v>0</v>
      </c>
      <c r="M168" s="194">
        <v>260</v>
      </c>
      <c r="N168" s="146"/>
      <c r="O168" s="194"/>
      <c r="P168" s="194">
        <v>260</v>
      </c>
      <c r="Q168" s="194">
        <f>M168-P168</f>
        <v>0</v>
      </c>
      <c r="R168" s="228">
        <v>300</v>
      </c>
      <c r="S168" s="216">
        <v>300</v>
      </c>
      <c r="T168" s="107" t="s">
        <v>295</v>
      </c>
      <c r="U168" s="48" t="s">
        <v>295</v>
      </c>
      <c r="V168" s="48" t="s">
        <v>295</v>
      </c>
      <c r="W168" s="48"/>
      <c r="X168" s="48" t="s">
        <v>295</v>
      </c>
      <c r="Y168" s="171" t="s">
        <v>295</v>
      </c>
      <c r="Z168" s="134">
        <f>'Initial Allocation'!C169</f>
        <v>300</v>
      </c>
    </row>
    <row r="169" spans="1:27" s="3" customFormat="1" ht="25.5" x14ac:dyDescent="0.2">
      <c r="A169" s="21" t="s">
        <v>261</v>
      </c>
      <c r="B169" s="19"/>
      <c r="C169" s="247" t="s">
        <v>280</v>
      </c>
      <c r="D169" s="248"/>
      <c r="E169" s="248"/>
      <c r="F169" s="248"/>
      <c r="G169" s="248"/>
      <c r="H169" s="259">
        <v>0</v>
      </c>
      <c r="I169" s="259"/>
      <c r="J169" s="259"/>
      <c r="K169" s="259">
        <v>0</v>
      </c>
      <c r="L169" s="258">
        <f t="shared" si="2"/>
        <v>0</v>
      </c>
      <c r="M169" s="194"/>
      <c r="N169" s="146"/>
      <c r="O169" s="194"/>
      <c r="P169" s="194"/>
      <c r="Q169" s="194"/>
      <c r="R169" s="228"/>
      <c r="S169" s="216"/>
      <c r="T169" s="107"/>
      <c r="U169" s="48"/>
      <c r="V169" s="48"/>
      <c r="W169" s="48"/>
      <c r="X169" s="48"/>
      <c r="Y169" s="172"/>
      <c r="Z169" s="134">
        <f>'Initial Allocation'!C170</f>
        <v>0</v>
      </c>
    </row>
    <row r="170" spans="1:27" s="3" customFormat="1" x14ac:dyDescent="0.2">
      <c r="A170" s="11" t="s">
        <v>51</v>
      </c>
      <c r="B170" s="19"/>
      <c r="C170" s="247">
        <v>1760</v>
      </c>
      <c r="D170" s="247"/>
      <c r="E170" s="247"/>
      <c r="F170" s="247"/>
      <c r="G170" s="247">
        <v>1760</v>
      </c>
      <c r="H170" s="259">
        <v>1200</v>
      </c>
      <c r="I170" s="259">
        <v>400</v>
      </c>
      <c r="J170" s="262">
        <v>400</v>
      </c>
      <c r="K170" s="259">
        <v>347.2</v>
      </c>
      <c r="L170" s="258">
        <f t="shared" si="2"/>
        <v>852.8</v>
      </c>
      <c r="M170" s="194">
        <v>400</v>
      </c>
      <c r="N170" s="146"/>
      <c r="O170" s="194"/>
      <c r="P170" s="194">
        <v>394</v>
      </c>
      <c r="Q170" s="194">
        <f>M170-P170</f>
        <v>6</v>
      </c>
      <c r="R170" s="228">
        <v>800</v>
      </c>
      <c r="S170" s="216">
        <v>1000</v>
      </c>
      <c r="T170" s="60" t="s">
        <v>295</v>
      </c>
      <c r="U170" s="60" t="s">
        <v>295</v>
      </c>
      <c r="V170" s="107" t="s">
        <v>295</v>
      </c>
      <c r="W170" s="107"/>
      <c r="X170" s="48" t="s">
        <v>295</v>
      </c>
      <c r="Y170" s="172" t="s">
        <v>295</v>
      </c>
      <c r="Z170" s="134">
        <f>'Initial Allocation'!C171</f>
        <v>1740</v>
      </c>
      <c r="AA170" s="136"/>
    </row>
    <row r="171" spans="1:27" s="3" customFormat="1" x14ac:dyDescent="0.2">
      <c r="A171" s="19" t="s">
        <v>186</v>
      </c>
      <c r="B171" s="19"/>
      <c r="C171" s="247">
        <v>400</v>
      </c>
      <c r="D171" s="247"/>
      <c r="E171" s="274">
        <v>133.32</v>
      </c>
      <c r="F171" s="247"/>
      <c r="G171" s="247">
        <v>266.68</v>
      </c>
      <c r="H171" s="259">
        <v>0</v>
      </c>
      <c r="I171" s="259"/>
      <c r="J171" s="259"/>
      <c r="K171" s="259"/>
      <c r="L171" s="258">
        <f t="shared" si="2"/>
        <v>0</v>
      </c>
      <c r="M171" s="194"/>
      <c r="N171" s="146"/>
      <c r="O171" s="194"/>
      <c r="P171" s="194"/>
      <c r="Q171" s="194"/>
      <c r="R171" s="228"/>
      <c r="S171" s="216"/>
      <c r="T171" s="48"/>
      <c r="U171" s="48"/>
      <c r="V171" s="48"/>
      <c r="W171" s="48"/>
      <c r="X171" s="48"/>
      <c r="Y171" s="171"/>
      <c r="Z171" s="134">
        <f>'Initial Allocation'!C172</f>
        <v>0</v>
      </c>
    </row>
    <row r="172" spans="1:27" s="3" customFormat="1" x14ac:dyDescent="0.2">
      <c r="A172" s="21" t="s">
        <v>340</v>
      </c>
      <c r="B172" s="21" t="s">
        <v>295</v>
      </c>
      <c r="C172" s="247"/>
      <c r="D172" s="247"/>
      <c r="E172" s="247"/>
      <c r="F172" s="247"/>
      <c r="G172" s="247"/>
      <c r="H172" s="259"/>
      <c r="I172" s="259"/>
      <c r="J172" s="259"/>
      <c r="K172" s="259"/>
      <c r="L172" s="258"/>
      <c r="M172" s="194"/>
      <c r="N172" s="146"/>
      <c r="O172" s="194"/>
      <c r="P172" s="194"/>
      <c r="Q172" s="194"/>
      <c r="R172" s="228"/>
      <c r="S172" s="216"/>
      <c r="T172" s="48"/>
      <c r="U172" s="48"/>
      <c r="V172" s="48"/>
      <c r="W172" s="48"/>
      <c r="X172" s="48"/>
      <c r="Y172" s="171"/>
      <c r="Z172" s="134">
        <f>'Initial Allocation'!C173</f>
        <v>0</v>
      </c>
    </row>
    <row r="173" spans="1:27" s="3" customFormat="1" ht="25.5" x14ac:dyDescent="0.2">
      <c r="A173" s="11" t="s">
        <v>52</v>
      </c>
      <c r="B173" s="19"/>
      <c r="C173" s="247">
        <v>3250</v>
      </c>
      <c r="D173" s="247"/>
      <c r="E173" s="247"/>
      <c r="F173" s="247">
        <v>3120</v>
      </c>
      <c r="G173" s="247">
        <v>129.91</v>
      </c>
      <c r="H173" s="259">
        <v>4250</v>
      </c>
      <c r="I173" s="259"/>
      <c r="J173" s="259"/>
      <c r="K173" s="259">
        <v>4203.6899999999996</v>
      </c>
      <c r="L173" s="258">
        <f t="shared" si="2"/>
        <v>46.3100000000004</v>
      </c>
      <c r="M173" s="194">
        <v>4000</v>
      </c>
      <c r="N173" s="146"/>
      <c r="O173" s="194"/>
      <c r="P173" s="194">
        <v>4001.45</v>
      </c>
      <c r="Q173" s="194">
        <f>M173-P173</f>
        <v>-1.4499999999998181</v>
      </c>
      <c r="R173" s="228">
        <v>4500</v>
      </c>
      <c r="S173" s="216">
        <v>6000</v>
      </c>
      <c r="T173" s="107" t="s">
        <v>295</v>
      </c>
      <c r="U173" s="48" t="s">
        <v>295</v>
      </c>
      <c r="V173" s="48" t="s">
        <v>295</v>
      </c>
      <c r="W173" s="48"/>
      <c r="X173" s="48" t="s">
        <v>295</v>
      </c>
      <c r="Y173" s="171" t="s">
        <v>295</v>
      </c>
      <c r="Z173" s="134">
        <f>'Initial Allocation'!C174</f>
        <v>5500</v>
      </c>
    </row>
    <row r="174" spans="1:27" s="3" customFormat="1" x14ac:dyDescent="0.2">
      <c r="A174" s="11" t="s">
        <v>109</v>
      </c>
      <c r="B174" s="19"/>
      <c r="C174" s="247">
        <v>400</v>
      </c>
      <c r="D174" s="247"/>
      <c r="E174" s="247"/>
      <c r="F174" s="247"/>
      <c r="G174" s="247">
        <v>400</v>
      </c>
      <c r="H174" s="259">
        <v>360</v>
      </c>
      <c r="I174" s="259"/>
      <c r="J174" s="259"/>
      <c r="K174" s="259">
        <v>0</v>
      </c>
      <c r="L174" s="258">
        <f t="shared" si="2"/>
        <v>360</v>
      </c>
      <c r="M174" s="194"/>
      <c r="N174" s="146"/>
      <c r="O174" s="194"/>
      <c r="P174" s="194"/>
      <c r="Q174" s="194"/>
      <c r="R174" s="228"/>
      <c r="S174" s="216"/>
      <c r="T174" s="48"/>
      <c r="U174" s="48"/>
      <c r="V174" s="48"/>
      <c r="W174" s="48"/>
      <c r="X174" s="48"/>
      <c r="Y174" s="171"/>
      <c r="Z174" s="134">
        <f>'Initial Allocation'!C175</f>
        <v>0</v>
      </c>
    </row>
    <row r="175" spans="1:27" s="3" customFormat="1" x14ac:dyDescent="0.2">
      <c r="A175" s="19" t="s">
        <v>212</v>
      </c>
      <c r="B175" s="19"/>
      <c r="C175" s="247" t="s">
        <v>98</v>
      </c>
      <c r="D175" s="248"/>
      <c r="E175" s="248"/>
      <c r="F175" s="248"/>
      <c r="G175" s="248"/>
      <c r="H175" s="259">
        <v>0</v>
      </c>
      <c r="I175" s="259"/>
      <c r="J175" s="259"/>
      <c r="K175" s="259">
        <v>0</v>
      </c>
      <c r="L175" s="258">
        <f t="shared" si="2"/>
        <v>0</v>
      </c>
      <c r="M175" s="194">
        <v>300</v>
      </c>
      <c r="N175" s="146"/>
      <c r="O175" s="207">
        <v>300</v>
      </c>
      <c r="P175" s="194"/>
      <c r="Q175" s="194">
        <f>M175-O175</f>
        <v>0</v>
      </c>
      <c r="R175" s="46"/>
      <c r="S175" s="216"/>
      <c r="T175" s="48"/>
      <c r="U175" s="48"/>
      <c r="V175" s="48"/>
      <c r="W175" s="48"/>
      <c r="X175" s="48"/>
      <c r="Y175" s="171"/>
      <c r="Z175" s="134">
        <f>'Initial Allocation'!C176</f>
        <v>0</v>
      </c>
    </row>
    <row r="176" spans="1:27" s="3" customFormat="1" x14ac:dyDescent="0.2">
      <c r="A176" s="19" t="s">
        <v>178</v>
      </c>
      <c r="B176" s="19"/>
      <c r="C176" s="247">
        <v>500</v>
      </c>
      <c r="D176" s="247"/>
      <c r="E176" s="247"/>
      <c r="F176" s="247"/>
      <c r="G176" s="247">
        <v>500</v>
      </c>
      <c r="H176" s="259">
        <v>0</v>
      </c>
      <c r="I176" s="259"/>
      <c r="J176" s="259"/>
      <c r="K176" s="259">
        <v>0</v>
      </c>
      <c r="L176" s="258">
        <f t="shared" si="2"/>
        <v>0</v>
      </c>
      <c r="M176" s="194"/>
      <c r="N176" s="146"/>
      <c r="O176" s="194"/>
      <c r="P176" s="194"/>
      <c r="Q176" s="194"/>
      <c r="R176" s="46"/>
      <c r="S176" s="216"/>
      <c r="T176" s="48"/>
      <c r="U176" s="48"/>
      <c r="V176" s="48"/>
      <c r="W176" s="48"/>
      <c r="X176" s="48"/>
      <c r="Y176" s="171"/>
      <c r="Z176" s="134">
        <f>'Initial Allocation'!C177</f>
        <v>0</v>
      </c>
    </row>
    <row r="177" spans="1:27" s="3" customFormat="1" x14ac:dyDescent="0.2">
      <c r="A177" s="10" t="s">
        <v>103</v>
      </c>
      <c r="B177" s="21"/>
      <c r="C177" s="247">
        <v>2000</v>
      </c>
      <c r="D177" s="247">
        <v>500</v>
      </c>
      <c r="E177" s="247"/>
      <c r="F177" s="247">
        <v>2500</v>
      </c>
      <c r="G177" s="247"/>
      <c r="H177" s="259">
        <v>2500</v>
      </c>
      <c r="I177" s="259"/>
      <c r="J177" s="259"/>
      <c r="K177" s="259">
        <v>1979.7</v>
      </c>
      <c r="L177" s="258">
        <f t="shared" si="2"/>
        <v>520.29999999999995</v>
      </c>
      <c r="M177" s="194">
        <v>2000</v>
      </c>
      <c r="N177" s="146"/>
      <c r="O177" s="194"/>
      <c r="P177" s="194">
        <v>1949.5</v>
      </c>
      <c r="Q177" s="194">
        <f>M177-P177</f>
        <v>50.5</v>
      </c>
      <c r="R177" s="46"/>
      <c r="S177" s="216"/>
      <c r="T177" s="48"/>
      <c r="U177" s="48"/>
      <c r="V177" s="48"/>
      <c r="W177" s="48"/>
      <c r="X177" s="48"/>
      <c r="Y177" s="171"/>
      <c r="Z177" s="134">
        <f>'Initial Allocation'!C178</f>
        <v>0</v>
      </c>
    </row>
    <row r="178" spans="1:27" s="3" customFormat="1" ht="38.25" x14ac:dyDescent="0.2">
      <c r="A178" s="11" t="s">
        <v>54</v>
      </c>
      <c r="B178" s="21" t="s">
        <v>295</v>
      </c>
      <c r="C178" s="247">
        <v>1600</v>
      </c>
      <c r="D178" s="247"/>
      <c r="E178" s="247"/>
      <c r="F178" s="247">
        <v>1066.72</v>
      </c>
      <c r="G178" s="247">
        <v>0</v>
      </c>
      <c r="H178" s="259">
        <v>700</v>
      </c>
      <c r="I178" s="259"/>
      <c r="J178" s="259"/>
      <c r="K178" s="259">
        <v>334.5</v>
      </c>
      <c r="L178" s="258">
        <f t="shared" si="2"/>
        <v>365.5</v>
      </c>
      <c r="M178" s="194">
        <v>1000</v>
      </c>
      <c r="N178" s="146"/>
      <c r="O178" s="194"/>
      <c r="P178" s="194"/>
      <c r="Q178" s="194">
        <v>1000</v>
      </c>
      <c r="R178" s="228">
        <v>1080</v>
      </c>
      <c r="S178" s="216">
        <v>1080</v>
      </c>
      <c r="T178" s="60" t="s">
        <v>295</v>
      </c>
      <c r="U178" s="60" t="s">
        <v>295</v>
      </c>
      <c r="V178" s="60" t="s">
        <v>295</v>
      </c>
      <c r="W178" s="299">
        <v>0.2</v>
      </c>
      <c r="X178" s="60" t="s">
        <v>295</v>
      </c>
      <c r="Y178" s="283" t="s">
        <v>295</v>
      </c>
      <c r="Z178" s="134">
        <f>'Initial Allocation'!C179</f>
        <v>1730</v>
      </c>
      <c r="AA178" s="136"/>
    </row>
    <row r="179" spans="1:27" s="44" customFormat="1" x14ac:dyDescent="0.2">
      <c r="A179" s="65" t="s">
        <v>53</v>
      </c>
      <c r="B179" s="66"/>
      <c r="C179" s="275" t="s">
        <v>98</v>
      </c>
      <c r="D179" s="250"/>
      <c r="E179" s="250"/>
      <c r="F179" s="250"/>
      <c r="G179" s="250"/>
      <c r="H179" s="266">
        <v>500</v>
      </c>
      <c r="I179" s="266"/>
      <c r="J179" s="266"/>
      <c r="K179" s="266">
        <v>0</v>
      </c>
      <c r="L179" s="258">
        <f t="shared" ref="L179" si="3">H179+I179-J179-K179</f>
        <v>500</v>
      </c>
      <c r="M179" s="203"/>
      <c r="N179" s="155"/>
      <c r="O179" s="203"/>
      <c r="P179" s="203"/>
      <c r="Q179" s="203"/>
      <c r="R179" s="232"/>
      <c r="S179" s="242"/>
      <c r="T179" s="139"/>
      <c r="U179" s="139"/>
      <c r="V179" s="139"/>
      <c r="W179" s="139"/>
      <c r="X179" s="139"/>
      <c r="Y179" s="140"/>
      <c r="Z179" s="134">
        <f>'Initial Allocation'!C180</f>
        <v>0</v>
      </c>
      <c r="AA179" s="3"/>
    </row>
    <row r="180" spans="1:27" s="3" customFormat="1" ht="25.5" x14ac:dyDescent="0.2">
      <c r="A180" s="10" t="s">
        <v>104</v>
      </c>
      <c r="B180" s="21"/>
      <c r="C180" s="247">
        <v>192</v>
      </c>
      <c r="D180" s="247">
        <v>48</v>
      </c>
      <c r="E180" s="274">
        <v>128.01</v>
      </c>
      <c r="F180" s="247">
        <v>111.99</v>
      </c>
      <c r="G180" s="247">
        <v>0</v>
      </c>
      <c r="H180" s="259">
        <v>250</v>
      </c>
      <c r="I180" s="259"/>
      <c r="J180" s="262">
        <v>83.33</v>
      </c>
      <c r="K180" s="259">
        <v>0</v>
      </c>
      <c r="L180" s="258">
        <f t="shared" si="2"/>
        <v>166.67000000000002</v>
      </c>
      <c r="M180" s="194">
        <v>120</v>
      </c>
      <c r="N180" s="146"/>
      <c r="O180" s="194"/>
      <c r="P180" s="194"/>
      <c r="Q180" s="194">
        <v>120</v>
      </c>
      <c r="R180" s="228">
        <v>280</v>
      </c>
      <c r="S180" s="216">
        <v>280</v>
      </c>
      <c r="T180" s="48" t="s">
        <v>295</v>
      </c>
      <c r="U180" s="48" t="s">
        <v>295</v>
      </c>
      <c r="V180" s="48" t="s">
        <v>295</v>
      </c>
      <c r="W180" s="48"/>
      <c r="X180" s="48" t="s">
        <v>295</v>
      </c>
      <c r="Y180" s="171" t="s">
        <v>295</v>
      </c>
      <c r="Z180" s="134">
        <f>'Initial Allocation'!C181</f>
        <v>200</v>
      </c>
    </row>
    <row r="181" spans="1:27" s="3" customFormat="1" ht="25.5" x14ac:dyDescent="0.2">
      <c r="A181" s="11" t="s">
        <v>55</v>
      </c>
      <c r="B181" s="19"/>
      <c r="C181" s="247">
        <v>1755</v>
      </c>
      <c r="D181" s="42"/>
      <c r="E181" s="42"/>
      <c r="F181" s="247">
        <v>1755</v>
      </c>
      <c r="G181" s="247">
        <v>0</v>
      </c>
      <c r="H181" s="259">
        <v>1000</v>
      </c>
      <c r="I181" s="259"/>
      <c r="J181" s="259"/>
      <c r="K181" s="259">
        <v>0</v>
      </c>
      <c r="L181" s="258">
        <f t="shared" si="2"/>
        <v>1000</v>
      </c>
      <c r="M181" s="194">
        <v>2000</v>
      </c>
      <c r="N181" s="146"/>
      <c r="O181" s="194"/>
      <c r="P181" s="194">
        <v>1990.43</v>
      </c>
      <c r="Q181" s="194">
        <f>M181-P181</f>
        <v>9.5699999999999363</v>
      </c>
      <c r="R181" s="228">
        <v>1840</v>
      </c>
      <c r="S181" s="216">
        <v>5000</v>
      </c>
      <c r="T181" s="48" t="s">
        <v>295</v>
      </c>
      <c r="U181" s="48" t="s">
        <v>295</v>
      </c>
      <c r="V181" s="48" t="s">
        <v>295</v>
      </c>
      <c r="W181" s="169"/>
      <c r="X181" s="48" t="s">
        <v>295</v>
      </c>
      <c r="Y181" s="171" t="s">
        <v>295</v>
      </c>
      <c r="Z181" s="134">
        <f>'Initial Allocation'!C182</f>
        <v>2300</v>
      </c>
    </row>
    <row r="182" spans="1:27" s="3" customFormat="1" x14ac:dyDescent="0.2">
      <c r="A182" s="56" t="s">
        <v>56</v>
      </c>
      <c r="B182" s="19"/>
      <c r="C182" s="247">
        <v>13000</v>
      </c>
      <c r="D182" s="247">
        <v>1500</v>
      </c>
      <c r="E182" s="247"/>
      <c r="F182" s="247">
        <v>14500</v>
      </c>
      <c r="G182" s="247">
        <v>0</v>
      </c>
      <c r="H182" s="259">
        <v>15000</v>
      </c>
      <c r="I182" s="259">
        <v>490.24</v>
      </c>
      <c r="J182" s="259"/>
      <c r="K182" s="259">
        <v>15000</v>
      </c>
      <c r="L182" s="258">
        <f t="shared" si="2"/>
        <v>490.23999999999978</v>
      </c>
      <c r="M182" s="194">
        <v>15000</v>
      </c>
      <c r="N182" s="146"/>
      <c r="O182" s="194"/>
      <c r="P182" s="194">
        <v>15005</v>
      </c>
      <c r="Q182" s="194">
        <f>M182-P182</f>
        <v>-5</v>
      </c>
      <c r="R182" s="228">
        <v>15000</v>
      </c>
      <c r="S182" s="216">
        <v>15000</v>
      </c>
      <c r="T182" s="60" t="s">
        <v>295</v>
      </c>
      <c r="U182" s="60" t="s">
        <v>295</v>
      </c>
      <c r="V182" s="107" t="s">
        <v>295</v>
      </c>
      <c r="W182" s="107"/>
      <c r="X182" s="48" t="s">
        <v>295</v>
      </c>
      <c r="Y182" s="171" t="s">
        <v>295</v>
      </c>
      <c r="Z182" s="134">
        <f>'Initial Allocation'!C183</f>
        <v>15000</v>
      </c>
    </row>
    <row r="183" spans="1:27" s="3" customFormat="1" ht="25.5" x14ac:dyDescent="0.2">
      <c r="A183" s="21" t="s">
        <v>124</v>
      </c>
      <c r="B183" s="19"/>
      <c r="C183" s="247">
        <v>3000</v>
      </c>
      <c r="D183" s="247">
        <v>400</v>
      </c>
      <c r="E183" s="247"/>
      <c r="F183" s="247">
        <v>3400</v>
      </c>
      <c r="G183" s="247">
        <v>0</v>
      </c>
      <c r="H183" s="259">
        <v>3000</v>
      </c>
      <c r="I183" s="259"/>
      <c r="J183" s="259"/>
      <c r="K183" s="259">
        <v>1765.31</v>
      </c>
      <c r="L183" s="258">
        <f t="shared" si="2"/>
        <v>1234.69</v>
      </c>
      <c r="M183" s="194">
        <v>4000</v>
      </c>
      <c r="N183" s="146"/>
      <c r="O183" s="194"/>
      <c r="P183" s="194">
        <v>1536.3</v>
      </c>
      <c r="Q183" s="194">
        <f>M183-P183</f>
        <v>2463.6999999999998</v>
      </c>
      <c r="R183" s="228">
        <v>4750</v>
      </c>
      <c r="S183" s="216">
        <v>10000</v>
      </c>
      <c r="T183" s="60" t="s">
        <v>295</v>
      </c>
      <c r="U183" s="48" t="s">
        <v>295</v>
      </c>
      <c r="V183" s="48" t="s">
        <v>295</v>
      </c>
      <c r="W183" s="48"/>
      <c r="X183" s="48" t="s">
        <v>295</v>
      </c>
      <c r="Y183" s="171" t="s">
        <v>295</v>
      </c>
      <c r="Z183" s="134">
        <f>'Initial Allocation'!C184</f>
        <v>5425</v>
      </c>
      <c r="AA183" s="136"/>
    </row>
    <row r="184" spans="1:27" s="3" customFormat="1" x14ac:dyDescent="0.2">
      <c r="A184" s="19" t="s">
        <v>57</v>
      </c>
      <c r="B184" s="19"/>
      <c r="C184" s="247">
        <v>7000</v>
      </c>
      <c r="D184" s="247"/>
      <c r="E184" s="247"/>
      <c r="F184" s="247">
        <v>6951.67</v>
      </c>
      <c r="G184" s="247">
        <v>48.33</v>
      </c>
      <c r="H184" s="259">
        <v>7000</v>
      </c>
      <c r="I184" s="259"/>
      <c r="J184" s="259"/>
      <c r="K184" s="259">
        <v>6954.17</v>
      </c>
      <c r="L184" s="258">
        <f t="shared" si="2"/>
        <v>45.829999999999927</v>
      </c>
      <c r="M184" s="194">
        <v>7500</v>
      </c>
      <c r="N184" s="146"/>
      <c r="O184" s="194"/>
      <c r="P184" s="194">
        <v>107.1</v>
      </c>
      <c r="Q184" s="194">
        <f>M184-P184</f>
        <v>7392.9</v>
      </c>
      <c r="R184" s="228">
        <v>7500</v>
      </c>
      <c r="S184" s="216">
        <v>8000</v>
      </c>
      <c r="T184" s="60" t="s">
        <v>295</v>
      </c>
      <c r="U184" s="60" t="s">
        <v>295</v>
      </c>
      <c r="V184" s="107" t="s">
        <v>295</v>
      </c>
      <c r="W184" s="107"/>
      <c r="X184" s="48" t="s">
        <v>295</v>
      </c>
      <c r="Y184" s="171" t="s">
        <v>295</v>
      </c>
      <c r="Z184" s="134">
        <f>'Initial Allocation'!C185</f>
        <v>7500</v>
      </c>
    </row>
    <row r="185" spans="1:27" s="3" customFormat="1" x14ac:dyDescent="0.2">
      <c r="A185" s="19" t="s">
        <v>193</v>
      </c>
      <c r="B185" s="19"/>
      <c r="C185" s="248" t="s">
        <v>98</v>
      </c>
      <c r="D185" s="248"/>
      <c r="E185" s="248"/>
      <c r="F185" s="248"/>
      <c r="G185" s="248"/>
      <c r="H185" s="259">
        <v>0</v>
      </c>
      <c r="I185" s="259"/>
      <c r="J185" s="259"/>
      <c r="K185" s="259">
        <v>0</v>
      </c>
      <c r="L185" s="258">
        <f t="shared" si="2"/>
        <v>0</v>
      </c>
      <c r="M185" s="194">
        <v>0</v>
      </c>
      <c r="N185" s="146"/>
      <c r="O185" s="194"/>
      <c r="P185" s="194"/>
      <c r="Q185" s="194"/>
      <c r="R185" s="228"/>
      <c r="S185" s="216"/>
      <c r="T185" s="48"/>
      <c r="U185" s="48"/>
      <c r="V185" s="48"/>
      <c r="W185" s="48"/>
      <c r="X185" s="48"/>
      <c r="Y185" s="171"/>
      <c r="Z185" s="134">
        <f>'Initial Allocation'!C186</f>
        <v>0</v>
      </c>
    </row>
    <row r="186" spans="1:27" s="3" customFormat="1" x14ac:dyDescent="0.2">
      <c r="A186" s="21" t="s">
        <v>180</v>
      </c>
      <c r="B186" s="21" t="s">
        <v>295</v>
      </c>
      <c r="C186" s="247">
        <v>50</v>
      </c>
      <c r="D186" s="247"/>
      <c r="E186" s="274">
        <v>50</v>
      </c>
      <c r="F186" s="247"/>
      <c r="G186" s="247">
        <v>0</v>
      </c>
      <c r="H186" s="259">
        <v>0</v>
      </c>
      <c r="I186" s="259"/>
      <c r="J186" s="259"/>
      <c r="K186" s="259">
        <v>0</v>
      </c>
      <c r="L186" s="258">
        <f t="shared" si="2"/>
        <v>0</v>
      </c>
      <c r="M186" s="194">
        <v>500</v>
      </c>
      <c r="N186" s="146"/>
      <c r="O186" s="194"/>
      <c r="P186" s="194"/>
      <c r="Q186" s="194">
        <v>500</v>
      </c>
      <c r="R186" s="228">
        <v>400</v>
      </c>
      <c r="S186" s="216"/>
      <c r="T186" s="48"/>
      <c r="U186" s="48"/>
      <c r="V186" s="48"/>
      <c r="W186" s="48"/>
      <c r="X186" s="48"/>
      <c r="Y186" s="171"/>
      <c r="Z186" s="134">
        <f>'Initial Allocation'!C187</f>
        <v>0</v>
      </c>
    </row>
    <row r="187" spans="1:27" s="3" customFormat="1" x14ac:dyDescent="0.2">
      <c r="A187" s="11" t="s">
        <v>58</v>
      </c>
      <c r="B187" s="19"/>
      <c r="C187" s="247">
        <v>5000</v>
      </c>
      <c r="D187" s="247">
        <v>100.56</v>
      </c>
      <c r="E187" s="247"/>
      <c r="F187" s="247">
        <v>5100.5600000000004</v>
      </c>
      <c r="G187" s="247">
        <v>0</v>
      </c>
      <c r="H187" s="259">
        <v>5000</v>
      </c>
      <c r="I187" s="259"/>
      <c r="J187" s="259"/>
      <c r="K187" s="259">
        <v>4988.49</v>
      </c>
      <c r="L187" s="258">
        <f t="shared" si="2"/>
        <v>11.510000000000218</v>
      </c>
      <c r="M187" s="194">
        <v>6000</v>
      </c>
      <c r="N187" s="146"/>
      <c r="O187" s="194"/>
      <c r="P187" s="194">
        <v>6056.39</v>
      </c>
      <c r="Q187" s="194">
        <f>M187-P187</f>
        <v>-56.390000000000327</v>
      </c>
      <c r="R187" s="228">
        <v>6600</v>
      </c>
      <c r="S187" s="216">
        <v>8154.21</v>
      </c>
      <c r="T187" s="60" t="s">
        <v>295</v>
      </c>
      <c r="U187" s="60" t="s">
        <v>295</v>
      </c>
      <c r="V187" s="60" t="s">
        <v>295</v>
      </c>
      <c r="W187" s="60"/>
      <c r="X187" s="48" t="s">
        <v>295</v>
      </c>
      <c r="Y187" s="171" t="s">
        <v>295</v>
      </c>
      <c r="Z187" s="134">
        <f>'Initial Allocation'!C188</f>
        <v>8150</v>
      </c>
    </row>
    <row r="188" spans="1:27" s="3" customFormat="1" x14ac:dyDescent="0.2">
      <c r="A188" s="11" t="s">
        <v>59</v>
      </c>
      <c r="B188" s="19"/>
      <c r="C188" s="247">
        <v>9500</v>
      </c>
      <c r="D188" s="247"/>
      <c r="E188" s="247"/>
      <c r="F188" s="247">
        <v>9500</v>
      </c>
      <c r="G188" s="247">
        <v>0</v>
      </c>
      <c r="H188" s="259">
        <v>9500</v>
      </c>
      <c r="I188" s="259"/>
      <c r="J188" s="259"/>
      <c r="K188" s="259">
        <v>7101.46</v>
      </c>
      <c r="L188" s="258">
        <v>2398.54</v>
      </c>
      <c r="M188" s="194">
        <v>11000</v>
      </c>
      <c r="N188" s="146">
        <v>1250</v>
      </c>
      <c r="O188" s="194"/>
      <c r="P188" s="194">
        <v>12250</v>
      </c>
      <c r="Q188" s="194">
        <f>M188+N188-P188</f>
        <v>0</v>
      </c>
      <c r="R188" s="228">
        <v>11000</v>
      </c>
      <c r="S188" s="216">
        <v>12000</v>
      </c>
      <c r="T188" s="107" t="s">
        <v>295</v>
      </c>
      <c r="U188" s="107" t="s">
        <v>295</v>
      </c>
      <c r="V188" s="107" t="s">
        <v>295</v>
      </c>
      <c r="W188" s="107"/>
      <c r="X188" s="48" t="s">
        <v>295</v>
      </c>
      <c r="Y188" s="171" t="s">
        <v>295</v>
      </c>
      <c r="Z188" s="134">
        <f>'Initial Allocation'!C189</f>
        <v>12000</v>
      </c>
    </row>
    <row r="189" spans="1:27" s="3" customFormat="1" ht="25.5" x14ac:dyDescent="0.2">
      <c r="A189" s="64" t="s">
        <v>60</v>
      </c>
      <c r="B189" s="223" t="s">
        <v>295</v>
      </c>
      <c r="C189" s="251" t="s">
        <v>98</v>
      </c>
      <c r="D189" s="251"/>
      <c r="E189" s="251"/>
      <c r="F189" s="251"/>
      <c r="G189" s="251"/>
      <c r="H189" s="267">
        <v>200</v>
      </c>
      <c r="I189" s="267"/>
      <c r="J189" s="267"/>
      <c r="K189" s="267">
        <v>200</v>
      </c>
      <c r="L189" s="258">
        <f t="shared" si="2"/>
        <v>0</v>
      </c>
      <c r="M189" s="201">
        <v>200</v>
      </c>
      <c r="N189" s="154"/>
      <c r="O189" s="201"/>
      <c r="P189" s="201">
        <v>200</v>
      </c>
      <c r="Q189" s="201">
        <v>0</v>
      </c>
      <c r="R189" s="233">
        <v>300</v>
      </c>
      <c r="S189" s="243"/>
      <c r="T189" s="122"/>
      <c r="U189" s="62"/>
      <c r="V189" s="108"/>
      <c r="W189" s="108"/>
      <c r="X189" s="62"/>
      <c r="Y189" s="173"/>
      <c r="Z189" s="134">
        <f>'Initial Allocation'!C190</f>
        <v>0</v>
      </c>
    </row>
    <row r="190" spans="1:27" s="70" customFormat="1" ht="25.5" x14ac:dyDescent="0.2">
      <c r="A190" s="67" t="s">
        <v>258</v>
      </c>
      <c r="B190" s="68"/>
      <c r="C190" s="252" t="s">
        <v>98</v>
      </c>
      <c r="D190" s="252"/>
      <c r="E190" s="252"/>
      <c r="F190" s="252"/>
      <c r="G190" s="252"/>
      <c r="H190" s="268"/>
      <c r="I190" s="269"/>
      <c r="J190" s="269"/>
      <c r="K190" s="269">
        <v>0</v>
      </c>
      <c r="L190" s="258">
        <f t="shared" si="2"/>
        <v>0</v>
      </c>
      <c r="M190" s="202">
        <v>240</v>
      </c>
      <c r="N190" s="192">
        <v>760</v>
      </c>
      <c r="O190" s="202"/>
      <c r="P190" s="202">
        <v>996.37</v>
      </c>
      <c r="Q190" s="202">
        <f>M190+N190-P190</f>
        <v>3.6299999999999955</v>
      </c>
      <c r="R190" s="234">
        <v>1000</v>
      </c>
      <c r="S190" s="244">
        <v>5130</v>
      </c>
      <c r="T190" s="109" t="s">
        <v>295</v>
      </c>
      <c r="U190" s="123" t="s">
        <v>295</v>
      </c>
      <c r="V190" s="109" t="s">
        <v>295</v>
      </c>
      <c r="W190" s="109"/>
      <c r="X190" s="69" t="s">
        <v>295</v>
      </c>
      <c r="Y190" s="174" t="s">
        <v>295</v>
      </c>
      <c r="Z190" s="134">
        <f>'Initial Allocation'!C191</f>
        <v>1500</v>
      </c>
      <c r="AA190" s="136"/>
    </row>
    <row r="191" spans="1:27" s="3" customFormat="1" x14ac:dyDescent="0.2">
      <c r="A191" s="21" t="s">
        <v>267</v>
      </c>
      <c r="B191" s="19"/>
      <c r="C191" s="247">
        <v>680</v>
      </c>
      <c r="D191" s="42"/>
      <c r="E191" s="42"/>
      <c r="F191" s="247">
        <v>680</v>
      </c>
      <c r="G191" s="247">
        <v>0</v>
      </c>
      <c r="H191" s="259">
        <v>680</v>
      </c>
      <c r="I191" s="259"/>
      <c r="J191" s="262">
        <v>226.67</v>
      </c>
      <c r="K191" s="259">
        <v>0</v>
      </c>
      <c r="L191" s="258">
        <f t="shared" ref="L191" si="4">H191+I191-J191-K191</f>
        <v>453.33000000000004</v>
      </c>
      <c r="M191" s="194">
        <v>800</v>
      </c>
      <c r="N191" s="146"/>
      <c r="O191" s="207">
        <v>266.67</v>
      </c>
      <c r="P191" s="194"/>
      <c r="Q191" s="194">
        <f>M191-O191</f>
        <v>533.32999999999993</v>
      </c>
      <c r="R191" s="228">
        <v>900</v>
      </c>
      <c r="S191" s="216">
        <v>1200</v>
      </c>
      <c r="T191" s="48" t="s">
        <v>295</v>
      </c>
      <c r="U191" s="48" t="s">
        <v>295</v>
      </c>
      <c r="V191" s="48" t="s">
        <v>295</v>
      </c>
      <c r="W191" s="48"/>
      <c r="X191" s="48" t="s">
        <v>295</v>
      </c>
      <c r="Y191" s="171" t="s">
        <v>295</v>
      </c>
      <c r="Z191" s="134">
        <f>'Initial Allocation'!C192</f>
        <v>500</v>
      </c>
    </row>
    <row r="192" spans="1:27" s="3" customFormat="1" x14ac:dyDescent="0.2">
      <c r="A192" s="124" t="s">
        <v>327</v>
      </c>
      <c r="B192" s="19"/>
      <c r="C192" s="247">
        <v>2240</v>
      </c>
      <c r="D192" s="42"/>
      <c r="E192" s="42"/>
      <c r="F192" s="247">
        <v>1023</v>
      </c>
      <c r="G192" s="247">
        <v>1217</v>
      </c>
      <c r="H192" s="259">
        <v>1200</v>
      </c>
      <c r="I192" s="259"/>
      <c r="J192" s="262">
        <v>400</v>
      </c>
      <c r="K192" s="259">
        <v>0</v>
      </c>
      <c r="L192" s="258">
        <f t="shared" si="2"/>
        <v>800</v>
      </c>
      <c r="M192" s="194">
        <v>700</v>
      </c>
      <c r="N192" s="146"/>
      <c r="O192" s="194"/>
      <c r="P192" s="194"/>
      <c r="Q192" s="194">
        <v>700</v>
      </c>
      <c r="R192" s="228">
        <v>900</v>
      </c>
      <c r="S192" s="216">
        <v>1000</v>
      </c>
      <c r="T192" s="60" t="s">
        <v>295</v>
      </c>
      <c r="U192" s="60" t="s">
        <v>295</v>
      </c>
      <c r="V192" s="107" t="s">
        <v>295</v>
      </c>
      <c r="W192" s="107">
        <v>0.2</v>
      </c>
      <c r="X192" s="48" t="s">
        <v>295</v>
      </c>
      <c r="Y192" s="171" t="s">
        <v>295</v>
      </c>
      <c r="Z192" s="134">
        <f>'Initial Allocation'!C193</f>
        <v>1000</v>
      </c>
    </row>
    <row r="193" spans="1:28" s="3" customFormat="1" ht="25.5" x14ac:dyDescent="0.2">
      <c r="A193" s="124" t="s">
        <v>345</v>
      </c>
      <c r="B193" s="21" t="s">
        <v>295</v>
      </c>
      <c r="C193" s="247"/>
      <c r="D193" s="42"/>
      <c r="E193" s="42"/>
      <c r="F193" s="247"/>
      <c r="G193" s="247"/>
      <c r="H193" s="259"/>
      <c r="I193" s="259"/>
      <c r="J193" s="262"/>
      <c r="K193" s="259"/>
      <c r="L193" s="258"/>
      <c r="M193" s="194"/>
      <c r="N193" s="146"/>
      <c r="O193" s="194"/>
      <c r="P193" s="194"/>
      <c r="Q193" s="194"/>
      <c r="R193" s="228">
        <v>500</v>
      </c>
      <c r="S193" s="216">
        <v>1500</v>
      </c>
      <c r="T193" s="60" t="s">
        <v>295</v>
      </c>
      <c r="U193" s="60" t="s">
        <v>295</v>
      </c>
      <c r="V193" s="107" t="s">
        <v>295</v>
      </c>
      <c r="W193" s="107"/>
      <c r="X193" s="48" t="s">
        <v>295</v>
      </c>
      <c r="Y193" s="171" t="s">
        <v>295</v>
      </c>
      <c r="Z193" s="134">
        <f>'Initial Allocation'!C194</f>
        <v>650</v>
      </c>
    </row>
    <row r="194" spans="1:28" s="3" customFormat="1" x14ac:dyDescent="0.2">
      <c r="A194" s="19" t="s">
        <v>164</v>
      </c>
      <c r="B194" s="19"/>
      <c r="C194" s="247">
        <v>500</v>
      </c>
      <c r="D194" s="42"/>
      <c r="E194" s="42"/>
      <c r="F194" s="247"/>
      <c r="G194" s="247">
        <v>500</v>
      </c>
      <c r="H194" s="259">
        <v>500</v>
      </c>
      <c r="I194" s="259"/>
      <c r="J194" s="262">
        <v>166.67</v>
      </c>
      <c r="K194" s="259">
        <v>0</v>
      </c>
      <c r="L194" s="258">
        <f t="shared" si="2"/>
        <v>333.33000000000004</v>
      </c>
      <c r="M194" s="194">
        <v>0</v>
      </c>
      <c r="N194" s="146"/>
      <c r="O194" s="194"/>
      <c r="P194" s="194"/>
      <c r="Q194" s="194">
        <v>0</v>
      </c>
      <c r="R194" s="228"/>
      <c r="S194" s="216"/>
      <c r="T194" s="48"/>
      <c r="U194" s="48"/>
      <c r="V194" s="48"/>
      <c r="W194" s="48"/>
      <c r="X194" s="48"/>
      <c r="Y194" s="172"/>
      <c r="Z194" s="134">
        <f>'Initial Allocation'!C195</f>
        <v>0</v>
      </c>
    </row>
    <row r="195" spans="1:28" s="3" customFormat="1" x14ac:dyDescent="0.2">
      <c r="A195" s="19" t="s">
        <v>194</v>
      </c>
      <c r="B195" s="19"/>
      <c r="C195" s="247" t="s">
        <v>98</v>
      </c>
      <c r="D195" s="43"/>
      <c r="E195" s="43"/>
      <c r="F195" s="248"/>
      <c r="G195" s="248"/>
      <c r="H195" s="259">
        <v>150</v>
      </c>
      <c r="I195" s="259"/>
      <c r="J195" s="259"/>
      <c r="K195" s="259">
        <v>0</v>
      </c>
      <c r="L195" s="258">
        <f t="shared" si="2"/>
        <v>150</v>
      </c>
      <c r="M195" s="194">
        <v>0</v>
      </c>
      <c r="N195" s="146"/>
      <c r="O195" s="194"/>
      <c r="P195" s="194"/>
      <c r="Q195" s="194">
        <v>0</v>
      </c>
      <c r="R195" s="228"/>
      <c r="S195" s="216"/>
      <c r="T195" s="48"/>
      <c r="U195" s="48"/>
      <c r="V195" s="48"/>
      <c r="W195" s="48"/>
      <c r="X195" s="48"/>
      <c r="Y195" s="171"/>
      <c r="Z195" s="134">
        <f>'Initial Allocation'!C196</f>
        <v>0</v>
      </c>
    </row>
    <row r="196" spans="1:28" s="3" customFormat="1" x14ac:dyDescent="0.2">
      <c r="A196" s="10" t="s">
        <v>61</v>
      </c>
      <c r="B196" s="21"/>
      <c r="C196" s="247">
        <v>2000</v>
      </c>
      <c r="D196" s="42"/>
      <c r="E196" s="42"/>
      <c r="F196" s="247">
        <v>1290.3</v>
      </c>
      <c r="G196" s="247">
        <v>709.7</v>
      </c>
      <c r="H196" s="259">
        <v>500</v>
      </c>
      <c r="I196" s="259"/>
      <c r="J196" s="259"/>
      <c r="K196" s="259">
        <v>500</v>
      </c>
      <c r="L196" s="258">
        <f t="shared" si="2"/>
        <v>0</v>
      </c>
      <c r="M196" s="194">
        <v>400</v>
      </c>
      <c r="N196" s="146"/>
      <c r="O196" s="207">
        <v>400</v>
      </c>
      <c r="P196" s="194"/>
      <c r="Q196" s="194">
        <f>M196-O196</f>
        <v>0</v>
      </c>
      <c r="R196" s="228">
        <v>430</v>
      </c>
      <c r="S196" s="216">
        <v>1500</v>
      </c>
      <c r="T196" s="48" t="s">
        <v>295</v>
      </c>
      <c r="U196" s="48" t="s">
        <v>295</v>
      </c>
      <c r="V196" s="48" t="s">
        <v>295</v>
      </c>
      <c r="W196" s="169"/>
      <c r="X196" s="48" t="s">
        <v>295</v>
      </c>
      <c r="Y196" s="171" t="s">
        <v>295</v>
      </c>
      <c r="Z196" s="134">
        <f>'Initial Allocation'!C197</f>
        <v>500</v>
      </c>
    </row>
    <row r="197" spans="1:28" s="3" customFormat="1" x14ac:dyDescent="0.2">
      <c r="A197" s="21" t="s">
        <v>303</v>
      </c>
      <c r="B197" s="21" t="s">
        <v>295</v>
      </c>
      <c r="C197" s="247"/>
      <c r="D197" s="42"/>
      <c r="E197" s="42"/>
      <c r="F197" s="247"/>
      <c r="G197" s="247"/>
      <c r="H197" s="259"/>
      <c r="I197" s="259"/>
      <c r="J197" s="259"/>
      <c r="K197" s="259"/>
      <c r="L197" s="258"/>
      <c r="M197" s="194" t="s">
        <v>246</v>
      </c>
      <c r="N197" s="146"/>
      <c r="O197" s="194"/>
      <c r="P197" s="194"/>
      <c r="Q197" s="194"/>
      <c r="R197" s="228">
        <v>500</v>
      </c>
      <c r="S197" s="216"/>
      <c r="T197" s="48"/>
      <c r="U197" s="48"/>
      <c r="V197" s="48"/>
      <c r="W197" s="48"/>
      <c r="X197" s="48"/>
      <c r="Y197" s="171"/>
      <c r="Z197" s="134">
        <f>'Initial Allocation'!C198</f>
        <v>0</v>
      </c>
    </row>
    <row r="198" spans="1:28" s="3" customFormat="1" x14ac:dyDescent="0.2">
      <c r="A198" s="19" t="s">
        <v>136</v>
      </c>
      <c r="B198" s="19"/>
      <c r="C198" s="247" t="s">
        <v>98</v>
      </c>
      <c r="D198" s="43"/>
      <c r="E198" s="43"/>
      <c r="F198" s="248"/>
      <c r="G198" s="248"/>
      <c r="H198" s="259">
        <v>50</v>
      </c>
      <c r="I198" s="259"/>
      <c r="J198" s="262">
        <v>16.670000000000002</v>
      </c>
      <c r="K198" s="259">
        <v>0</v>
      </c>
      <c r="L198" s="258">
        <f t="shared" si="2"/>
        <v>33.33</v>
      </c>
      <c r="M198" s="194">
        <v>0</v>
      </c>
      <c r="N198" s="146"/>
      <c r="O198" s="194"/>
      <c r="P198" s="194"/>
      <c r="Q198" s="194">
        <v>0</v>
      </c>
      <c r="R198" s="228"/>
      <c r="S198" s="216"/>
      <c r="T198" s="48"/>
      <c r="U198" s="48"/>
      <c r="V198" s="48"/>
      <c r="W198" s="48"/>
      <c r="X198" s="48"/>
      <c r="Y198" s="171"/>
      <c r="Z198" s="134">
        <f>'Initial Allocation'!C199</f>
        <v>0</v>
      </c>
      <c r="AB198" s="3" t="s">
        <v>316</v>
      </c>
    </row>
    <row r="199" spans="1:28" s="3" customFormat="1" x14ac:dyDescent="0.2">
      <c r="A199" s="19" t="s">
        <v>127</v>
      </c>
      <c r="B199" s="19"/>
      <c r="C199" s="247">
        <v>528</v>
      </c>
      <c r="D199" s="42">
        <v>72</v>
      </c>
      <c r="E199" s="42"/>
      <c r="F199" s="247">
        <v>600</v>
      </c>
      <c r="G199" s="247">
        <v>0</v>
      </c>
      <c r="H199" s="259">
        <v>620</v>
      </c>
      <c r="I199" s="259"/>
      <c r="J199" s="259"/>
      <c r="K199" s="259">
        <v>577.87</v>
      </c>
      <c r="L199" s="258">
        <f t="shared" si="2"/>
        <v>42.129999999999995</v>
      </c>
      <c r="M199" s="194">
        <v>650</v>
      </c>
      <c r="N199" s="146"/>
      <c r="O199" s="194"/>
      <c r="P199" s="194">
        <v>650</v>
      </c>
      <c r="Q199" s="194">
        <f>M199-P199</f>
        <v>0</v>
      </c>
      <c r="R199" s="228"/>
      <c r="S199" s="216"/>
      <c r="T199" s="107"/>
      <c r="U199" s="107"/>
      <c r="V199" s="107"/>
      <c r="W199" s="107"/>
      <c r="X199" s="48"/>
      <c r="Y199" s="171"/>
      <c r="Z199" s="134">
        <f>'Initial Allocation'!C200</f>
        <v>0</v>
      </c>
    </row>
    <row r="200" spans="1:28" s="3" customFormat="1" x14ac:dyDescent="0.2">
      <c r="A200" s="21" t="s">
        <v>145</v>
      </c>
      <c r="B200" s="19"/>
      <c r="C200" s="247">
        <v>600</v>
      </c>
      <c r="D200" s="42"/>
      <c r="E200" s="42"/>
      <c r="F200" s="247">
        <v>484.95</v>
      </c>
      <c r="G200" s="247">
        <v>115.05</v>
      </c>
      <c r="H200" s="259">
        <v>500</v>
      </c>
      <c r="I200" s="259"/>
      <c r="J200" s="259"/>
      <c r="K200" s="259">
        <v>0</v>
      </c>
      <c r="L200" s="258">
        <f t="shared" si="2"/>
        <v>500</v>
      </c>
      <c r="M200" s="194">
        <v>250</v>
      </c>
      <c r="N200" s="146"/>
      <c r="O200" s="194"/>
      <c r="P200" s="194">
        <v>220.5</v>
      </c>
      <c r="Q200" s="194">
        <f>M200-P200</f>
        <v>29.5</v>
      </c>
      <c r="R200" s="228">
        <v>200</v>
      </c>
      <c r="S200" s="216">
        <v>400</v>
      </c>
      <c r="T200" s="107" t="s">
        <v>295</v>
      </c>
      <c r="U200" s="107" t="s">
        <v>295</v>
      </c>
      <c r="V200" s="107" t="s">
        <v>295</v>
      </c>
      <c r="W200" s="107"/>
      <c r="X200" s="48" t="s">
        <v>295</v>
      </c>
      <c r="Y200" s="172" t="s">
        <v>295</v>
      </c>
      <c r="Z200" s="134">
        <f>'Initial Allocation'!C201</f>
        <v>300</v>
      </c>
    </row>
    <row r="201" spans="1:28" s="3" customFormat="1" x14ac:dyDescent="0.2">
      <c r="A201" s="21" t="s">
        <v>242</v>
      </c>
      <c r="B201" s="19"/>
      <c r="C201" s="247">
        <v>1000</v>
      </c>
      <c r="D201" s="42"/>
      <c r="E201" s="42"/>
      <c r="F201" s="247"/>
      <c r="G201" s="276">
        <v>1000</v>
      </c>
      <c r="H201" s="260"/>
      <c r="I201" s="270">
        <v>660</v>
      </c>
      <c r="J201" s="270"/>
      <c r="K201" s="270">
        <v>660</v>
      </c>
      <c r="L201" s="258">
        <f t="shared" si="2"/>
        <v>0</v>
      </c>
      <c r="M201" s="195">
        <v>300</v>
      </c>
      <c r="N201" s="147"/>
      <c r="O201" s="195"/>
      <c r="P201" s="195"/>
      <c r="Q201" s="195">
        <v>300</v>
      </c>
      <c r="R201" s="228">
        <v>390</v>
      </c>
      <c r="S201" s="216"/>
      <c r="T201" s="48"/>
      <c r="U201" s="107"/>
      <c r="V201" s="107"/>
      <c r="W201" s="107"/>
      <c r="X201" s="48"/>
      <c r="Y201" s="171"/>
      <c r="Z201" s="134">
        <f>'Initial Allocation'!C202</f>
        <v>0</v>
      </c>
    </row>
    <row r="202" spans="1:28" s="3" customFormat="1" x14ac:dyDescent="0.2">
      <c r="A202" s="21" t="s">
        <v>359</v>
      </c>
      <c r="B202" s="19"/>
      <c r="C202" s="247"/>
      <c r="D202" s="42"/>
      <c r="E202" s="42"/>
      <c r="F202" s="247"/>
      <c r="G202" s="255"/>
      <c r="H202" s="260"/>
      <c r="I202" s="270"/>
      <c r="J202" s="270"/>
      <c r="K202" s="270"/>
      <c r="L202" s="258"/>
      <c r="M202" s="195"/>
      <c r="N202" s="147"/>
      <c r="O202" s="195"/>
      <c r="P202" s="195"/>
      <c r="Q202" s="195"/>
      <c r="R202" s="231" t="s">
        <v>246</v>
      </c>
      <c r="S202" s="216">
        <v>190</v>
      </c>
      <c r="T202" s="48" t="s">
        <v>295</v>
      </c>
      <c r="U202" s="107" t="s">
        <v>295</v>
      </c>
      <c r="V202" s="107" t="s">
        <v>295</v>
      </c>
      <c r="W202" s="107"/>
      <c r="X202" s="48" t="s">
        <v>295</v>
      </c>
      <c r="Y202" s="171" t="s">
        <v>295</v>
      </c>
      <c r="Z202" s="134">
        <f>'Initial Allocation'!C203</f>
        <v>190</v>
      </c>
    </row>
    <row r="203" spans="1:28" s="3" customFormat="1" x14ac:dyDescent="0.2">
      <c r="A203" s="11" t="s">
        <v>62</v>
      </c>
      <c r="B203" s="19"/>
      <c r="C203" s="247">
        <v>375</v>
      </c>
      <c r="D203" s="42"/>
      <c r="E203" s="42"/>
      <c r="F203" s="247">
        <v>374.05</v>
      </c>
      <c r="G203" s="247">
        <v>0.95</v>
      </c>
      <c r="H203" s="259">
        <v>375</v>
      </c>
      <c r="I203" s="259"/>
      <c r="J203" s="259"/>
      <c r="K203" s="259">
        <v>0</v>
      </c>
      <c r="L203" s="258">
        <f t="shared" si="2"/>
        <v>375</v>
      </c>
      <c r="M203" s="194">
        <v>0</v>
      </c>
      <c r="N203" s="146"/>
      <c r="O203" s="194"/>
      <c r="P203" s="194"/>
      <c r="Q203" s="194">
        <v>0</v>
      </c>
      <c r="R203" s="228"/>
      <c r="S203" s="216"/>
      <c r="T203" s="48"/>
      <c r="U203" s="48"/>
      <c r="V203" s="48"/>
      <c r="W203" s="48"/>
      <c r="X203" s="48"/>
      <c r="Y203" s="171"/>
      <c r="Z203" s="134">
        <f>'Initial Allocation'!C204</f>
        <v>0</v>
      </c>
    </row>
    <row r="204" spans="1:28" s="3" customFormat="1" x14ac:dyDescent="0.2">
      <c r="A204" s="11" t="s">
        <v>63</v>
      </c>
      <c r="B204" s="21" t="s">
        <v>295</v>
      </c>
      <c r="C204" s="247">
        <v>3750</v>
      </c>
      <c r="D204" s="42"/>
      <c r="E204" s="42"/>
      <c r="F204" s="247">
        <v>3750</v>
      </c>
      <c r="G204" s="247">
        <v>0</v>
      </c>
      <c r="H204" s="259">
        <v>4200</v>
      </c>
      <c r="I204" s="259"/>
      <c r="J204" s="259"/>
      <c r="K204" s="259">
        <v>4200</v>
      </c>
      <c r="L204" s="258">
        <f t="shared" si="2"/>
        <v>0</v>
      </c>
      <c r="M204" s="194">
        <v>4600</v>
      </c>
      <c r="N204" s="146">
        <v>98.84</v>
      </c>
      <c r="O204" s="194"/>
      <c r="P204" s="194">
        <v>4698.84</v>
      </c>
      <c r="Q204" s="194">
        <f>M204+N204-P204</f>
        <v>0</v>
      </c>
      <c r="R204" s="228">
        <v>5200</v>
      </c>
      <c r="S204" s="216">
        <v>6000</v>
      </c>
      <c r="T204" s="60" t="s">
        <v>295</v>
      </c>
      <c r="U204" s="60" t="s">
        <v>295</v>
      </c>
      <c r="V204" s="107" t="s">
        <v>295</v>
      </c>
      <c r="W204" s="107"/>
      <c r="X204" s="60" t="s">
        <v>295</v>
      </c>
      <c r="Y204" s="171" t="s">
        <v>295</v>
      </c>
      <c r="Z204" s="134">
        <f>'Initial Allocation'!C205</f>
        <v>6760</v>
      </c>
    </row>
    <row r="205" spans="1:28" s="3" customFormat="1" x14ac:dyDescent="0.2">
      <c r="A205" s="11" t="s">
        <v>112</v>
      </c>
      <c r="B205" s="19"/>
      <c r="C205" s="247">
        <v>120</v>
      </c>
      <c r="D205" s="42"/>
      <c r="E205" s="42"/>
      <c r="F205" s="247"/>
      <c r="G205" s="247">
        <v>120</v>
      </c>
      <c r="H205" s="259">
        <v>150</v>
      </c>
      <c r="I205" s="259"/>
      <c r="J205" s="262">
        <v>50</v>
      </c>
      <c r="K205" s="259">
        <v>0</v>
      </c>
      <c r="L205" s="258">
        <f t="shared" si="2"/>
        <v>100</v>
      </c>
      <c r="M205" s="194">
        <v>0</v>
      </c>
      <c r="N205" s="146"/>
      <c r="O205" s="194"/>
      <c r="P205" s="194"/>
      <c r="Q205" s="194">
        <v>0</v>
      </c>
      <c r="R205" s="228">
        <v>1500</v>
      </c>
      <c r="S205" s="216"/>
      <c r="T205" s="48"/>
      <c r="U205" s="48"/>
      <c r="V205" s="48"/>
      <c r="W205" s="48"/>
      <c r="X205" s="48"/>
      <c r="Y205" s="171"/>
      <c r="Z205" s="134">
        <f>'Initial Allocation'!C206</f>
        <v>0</v>
      </c>
    </row>
    <row r="206" spans="1:28" s="3" customFormat="1" x14ac:dyDescent="0.2">
      <c r="A206" s="56" t="s">
        <v>64</v>
      </c>
      <c r="B206" s="19"/>
      <c r="C206" s="247">
        <v>9100</v>
      </c>
      <c r="D206" s="42"/>
      <c r="E206" s="42"/>
      <c r="F206" s="247">
        <v>9100</v>
      </c>
      <c r="G206" s="247">
        <v>0</v>
      </c>
      <c r="H206" s="259">
        <v>11000</v>
      </c>
      <c r="I206" s="259"/>
      <c r="J206" s="259"/>
      <c r="K206" s="259">
        <v>9222.1200000000008</v>
      </c>
      <c r="L206" s="258">
        <f t="shared" si="2"/>
        <v>1777.8799999999992</v>
      </c>
      <c r="M206" s="194">
        <v>12500</v>
      </c>
      <c r="N206" s="146"/>
      <c r="O206" s="194"/>
      <c r="P206" s="194">
        <v>4840.96</v>
      </c>
      <c r="Q206" s="194">
        <f>M206-P206</f>
        <v>7659.04</v>
      </c>
      <c r="R206" s="228">
        <v>13500</v>
      </c>
      <c r="S206" s="216">
        <v>17550</v>
      </c>
      <c r="T206" s="60" t="s">
        <v>295</v>
      </c>
      <c r="U206" s="60" t="s">
        <v>295</v>
      </c>
      <c r="V206" s="107" t="s">
        <v>295</v>
      </c>
      <c r="W206" s="107"/>
      <c r="X206" s="48" t="s">
        <v>295</v>
      </c>
      <c r="Y206" s="171" t="s">
        <v>295</v>
      </c>
      <c r="Z206" s="134">
        <f>'Initial Allocation'!C207</f>
        <v>15000</v>
      </c>
      <c r="AA206" s="136"/>
    </row>
    <row r="207" spans="1:28" s="3" customFormat="1" x14ac:dyDescent="0.2">
      <c r="A207" s="71" t="s">
        <v>335</v>
      </c>
      <c r="B207" s="21" t="s">
        <v>295</v>
      </c>
      <c r="C207" s="247"/>
      <c r="D207" s="42"/>
      <c r="E207" s="42"/>
      <c r="F207" s="247"/>
      <c r="G207" s="247"/>
      <c r="H207" s="259"/>
      <c r="I207" s="259"/>
      <c r="J207" s="259"/>
      <c r="K207" s="259"/>
      <c r="L207" s="258"/>
      <c r="M207" s="194"/>
      <c r="N207" s="146"/>
      <c r="O207" s="194"/>
      <c r="P207" s="194"/>
      <c r="Q207" s="194"/>
      <c r="R207" s="228">
        <v>500</v>
      </c>
      <c r="S207" s="216"/>
      <c r="T207" s="60"/>
      <c r="U207" s="60"/>
      <c r="V207" s="107"/>
      <c r="W207" s="107"/>
      <c r="X207" s="48"/>
      <c r="Y207" s="171"/>
      <c r="Z207" s="134">
        <f>'Initial Allocation'!C208</f>
        <v>0</v>
      </c>
    </row>
    <row r="208" spans="1:28" s="3" customFormat="1" x14ac:dyDescent="0.2">
      <c r="A208" s="56" t="s">
        <v>110</v>
      </c>
      <c r="B208" s="19"/>
      <c r="C208" s="247">
        <v>250</v>
      </c>
      <c r="D208" s="42"/>
      <c r="E208" s="42"/>
      <c r="F208" s="247">
        <v>203.9</v>
      </c>
      <c r="G208" s="247">
        <v>46.1</v>
      </c>
      <c r="H208" s="259">
        <v>250</v>
      </c>
      <c r="I208" s="259"/>
      <c r="J208" s="259"/>
      <c r="K208" s="259">
        <v>0</v>
      </c>
      <c r="L208" s="258">
        <f t="shared" si="2"/>
        <v>250</v>
      </c>
      <c r="M208" s="194">
        <v>500</v>
      </c>
      <c r="N208" s="146"/>
      <c r="O208" s="194"/>
      <c r="P208" s="194">
        <v>500</v>
      </c>
      <c r="Q208" s="194">
        <v>0</v>
      </c>
      <c r="R208" s="228">
        <v>650</v>
      </c>
      <c r="S208" s="216">
        <v>1300</v>
      </c>
      <c r="T208" s="107" t="s">
        <v>295</v>
      </c>
      <c r="U208" s="107" t="s">
        <v>295</v>
      </c>
      <c r="V208" s="107" t="s">
        <v>295</v>
      </c>
      <c r="W208" s="107"/>
      <c r="X208" s="48" t="s">
        <v>295</v>
      </c>
      <c r="Y208" s="171" t="s">
        <v>295</v>
      </c>
      <c r="Z208" s="134">
        <f>'Initial Allocation'!C209</f>
        <v>800</v>
      </c>
    </row>
    <row r="209" spans="1:27" s="3" customFormat="1" x14ac:dyDescent="0.2">
      <c r="A209" s="71" t="s">
        <v>305</v>
      </c>
      <c r="B209" s="21" t="s">
        <v>295</v>
      </c>
      <c r="C209" s="247"/>
      <c r="D209" s="42"/>
      <c r="E209" s="42"/>
      <c r="F209" s="247"/>
      <c r="G209" s="247"/>
      <c r="H209" s="259"/>
      <c r="I209" s="259"/>
      <c r="J209" s="259"/>
      <c r="K209" s="259"/>
      <c r="L209" s="258"/>
      <c r="M209" s="199" t="s">
        <v>246</v>
      </c>
      <c r="N209" s="158"/>
      <c r="O209" s="199"/>
      <c r="P209" s="199"/>
      <c r="Q209" s="199"/>
      <c r="R209" s="228">
        <v>500</v>
      </c>
      <c r="S209" s="216">
        <v>500</v>
      </c>
      <c r="T209" s="107" t="s">
        <v>295</v>
      </c>
      <c r="U209" s="107" t="s">
        <v>295</v>
      </c>
      <c r="V209" s="107" t="s">
        <v>295</v>
      </c>
      <c r="W209" s="107"/>
      <c r="X209" s="48" t="s">
        <v>295</v>
      </c>
      <c r="Y209" s="171" t="s">
        <v>295</v>
      </c>
      <c r="Z209" s="134">
        <f>'Initial Allocation'!C210</f>
        <v>500</v>
      </c>
    </row>
    <row r="210" spans="1:27" s="3" customFormat="1" ht="25.5" x14ac:dyDescent="0.2">
      <c r="A210" s="11" t="s">
        <v>144</v>
      </c>
      <c r="B210" s="21" t="s">
        <v>295</v>
      </c>
      <c r="C210" s="247">
        <v>1200</v>
      </c>
      <c r="D210" s="42"/>
      <c r="E210" s="245">
        <v>399.96</v>
      </c>
      <c r="F210" s="247">
        <v>800.04</v>
      </c>
      <c r="G210" s="247">
        <v>0</v>
      </c>
      <c r="H210" s="259">
        <v>1600</v>
      </c>
      <c r="I210" s="259"/>
      <c r="J210" s="259"/>
      <c r="K210" s="259">
        <v>961.46</v>
      </c>
      <c r="L210" s="258">
        <f t="shared" si="2"/>
        <v>638.54</v>
      </c>
      <c r="M210" s="194">
        <v>1800</v>
      </c>
      <c r="N210" s="146"/>
      <c r="O210" s="194"/>
      <c r="P210" s="194">
        <v>1760.06</v>
      </c>
      <c r="Q210" s="194">
        <f>M210-P210</f>
        <v>39.940000000000055</v>
      </c>
      <c r="R210" s="228">
        <v>2100</v>
      </c>
      <c r="S210" s="216">
        <v>3500</v>
      </c>
      <c r="T210" s="48" t="s">
        <v>295</v>
      </c>
      <c r="U210" s="48"/>
      <c r="V210" s="48"/>
      <c r="W210" s="48"/>
      <c r="X210" s="48"/>
      <c r="Y210" s="171"/>
      <c r="Z210" s="134">
        <f>'Initial Allocation'!C211</f>
        <v>0</v>
      </c>
    </row>
    <row r="211" spans="1:27" s="3" customFormat="1" ht="25.5" x14ac:dyDescent="0.2">
      <c r="A211" s="71" t="s">
        <v>312</v>
      </c>
      <c r="B211" s="19"/>
      <c r="C211" s="247">
        <v>800</v>
      </c>
      <c r="D211" s="42"/>
      <c r="E211" s="42"/>
      <c r="F211" s="247">
        <v>799.84</v>
      </c>
      <c r="G211" s="247">
        <v>0.16</v>
      </c>
      <c r="H211" s="259">
        <v>450</v>
      </c>
      <c r="I211" s="259"/>
      <c r="J211" s="259"/>
      <c r="K211" s="259">
        <v>0</v>
      </c>
      <c r="L211" s="258">
        <f t="shared" si="2"/>
        <v>450</v>
      </c>
      <c r="M211" s="194">
        <v>600</v>
      </c>
      <c r="N211" s="146"/>
      <c r="O211" s="207">
        <v>600</v>
      </c>
      <c r="P211" s="194"/>
      <c r="Q211" s="194">
        <f>M211-O211</f>
        <v>0</v>
      </c>
      <c r="R211" s="228"/>
      <c r="S211" s="216"/>
      <c r="T211" s="107"/>
      <c r="U211" s="107"/>
      <c r="V211" s="107"/>
      <c r="W211" s="107"/>
      <c r="X211" s="48"/>
      <c r="Y211" s="171"/>
      <c r="Z211" s="134">
        <f>'Initial Allocation'!C212</f>
        <v>0</v>
      </c>
    </row>
    <row r="212" spans="1:27" s="3" customFormat="1" x14ac:dyDescent="0.2">
      <c r="A212" s="71" t="s">
        <v>259</v>
      </c>
      <c r="B212" s="21" t="s">
        <v>295</v>
      </c>
      <c r="C212" s="247" t="s">
        <v>280</v>
      </c>
      <c r="D212" s="42"/>
      <c r="E212" s="42"/>
      <c r="F212" s="247"/>
      <c r="G212" s="247"/>
      <c r="H212" s="260"/>
      <c r="I212" s="259">
        <v>400</v>
      </c>
      <c r="J212" s="259"/>
      <c r="K212" s="259">
        <v>400</v>
      </c>
      <c r="L212" s="258">
        <f t="shared" si="2"/>
        <v>0</v>
      </c>
      <c r="M212" s="196">
        <v>200</v>
      </c>
      <c r="N212" s="153"/>
      <c r="O212" s="208">
        <v>66.67</v>
      </c>
      <c r="P212" s="196"/>
      <c r="Q212" s="196">
        <f>M212-O212</f>
        <v>133.32999999999998</v>
      </c>
      <c r="R212" s="228">
        <v>350</v>
      </c>
      <c r="S212" s="216"/>
      <c r="T212" s="60"/>
      <c r="U212" s="60"/>
      <c r="V212" s="107"/>
      <c r="W212" s="107"/>
      <c r="X212" s="48"/>
      <c r="Y212" s="171"/>
      <c r="Z212" s="134">
        <f>'Initial Allocation'!C213</f>
        <v>0</v>
      </c>
    </row>
    <row r="213" spans="1:27" s="3" customFormat="1" x14ac:dyDescent="0.2">
      <c r="A213" s="19" t="s">
        <v>153</v>
      </c>
      <c r="B213" s="19"/>
      <c r="C213" s="247">
        <v>750</v>
      </c>
      <c r="D213" s="42"/>
      <c r="E213" s="42"/>
      <c r="F213" s="247">
        <v>720.6</v>
      </c>
      <c r="G213" s="247">
        <v>29.4</v>
      </c>
      <c r="H213" s="259">
        <v>900</v>
      </c>
      <c r="I213" s="259"/>
      <c r="J213" s="259"/>
      <c r="K213" s="259">
        <v>0</v>
      </c>
      <c r="L213" s="258">
        <f t="shared" si="2"/>
        <v>900</v>
      </c>
      <c r="M213" s="194">
        <v>0</v>
      </c>
      <c r="N213" s="146"/>
      <c r="O213" s="194"/>
      <c r="P213" s="194"/>
      <c r="Q213" s="194">
        <v>0</v>
      </c>
      <c r="R213" s="228"/>
      <c r="S213" s="216"/>
      <c r="T213" s="48"/>
      <c r="U213" s="48"/>
      <c r="V213" s="48"/>
      <c r="W213" s="48"/>
      <c r="X213" s="48"/>
      <c r="Y213" s="171"/>
      <c r="Z213" s="134">
        <f>'Initial Allocation'!C214</f>
        <v>0</v>
      </c>
    </row>
    <row r="214" spans="1:27" s="3" customFormat="1" x14ac:dyDescent="0.2">
      <c r="A214" s="21" t="s">
        <v>264</v>
      </c>
      <c r="B214" s="19"/>
      <c r="C214" s="247" t="s">
        <v>281</v>
      </c>
      <c r="D214" s="42"/>
      <c r="E214" s="42"/>
      <c r="F214" s="247"/>
      <c r="G214" s="247"/>
      <c r="H214" s="259"/>
      <c r="I214" s="259"/>
      <c r="J214" s="259"/>
      <c r="K214" s="259"/>
      <c r="L214" s="258"/>
      <c r="M214" s="194">
        <v>150</v>
      </c>
      <c r="N214" s="146"/>
      <c r="O214" s="207">
        <v>150</v>
      </c>
      <c r="P214" s="194"/>
      <c r="Q214" s="194">
        <f>M214-O214</f>
        <v>0</v>
      </c>
      <c r="R214" s="228"/>
      <c r="S214" s="216"/>
      <c r="T214" s="60"/>
      <c r="U214" s="48"/>
      <c r="V214" s="48"/>
      <c r="W214" s="48"/>
      <c r="X214" s="48"/>
      <c r="Y214" s="171"/>
      <c r="Z214" s="134">
        <f>'Initial Allocation'!C215</f>
        <v>0</v>
      </c>
    </row>
    <row r="215" spans="1:27" s="3" customFormat="1" x14ac:dyDescent="0.2">
      <c r="A215" s="11" t="s">
        <v>65</v>
      </c>
      <c r="B215" s="19"/>
      <c r="C215" s="247">
        <v>1200</v>
      </c>
      <c r="D215" s="42"/>
      <c r="E215" s="42"/>
      <c r="F215" s="247">
        <v>800</v>
      </c>
      <c r="G215" s="247">
        <v>0</v>
      </c>
      <c r="H215" s="259">
        <v>1000</v>
      </c>
      <c r="I215" s="259"/>
      <c r="J215" s="259"/>
      <c r="K215" s="259">
        <v>1000</v>
      </c>
      <c r="L215" s="258">
        <f t="shared" si="2"/>
        <v>0</v>
      </c>
      <c r="M215" s="194">
        <v>1300</v>
      </c>
      <c r="N215" s="146"/>
      <c r="O215" s="194"/>
      <c r="P215" s="194">
        <v>1300</v>
      </c>
      <c r="Q215" s="194">
        <v>0</v>
      </c>
      <c r="R215" s="228">
        <v>1690</v>
      </c>
      <c r="S215" s="216">
        <v>2197</v>
      </c>
      <c r="T215" s="60" t="s">
        <v>295</v>
      </c>
      <c r="U215" s="60" t="s">
        <v>295</v>
      </c>
      <c r="V215" s="107" t="s">
        <v>295</v>
      </c>
      <c r="W215" s="107"/>
      <c r="X215" s="48" t="s">
        <v>295</v>
      </c>
      <c r="Y215" s="171" t="s">
        <v>295</v>
      </c>
      <c r="Z215" s="134">
        <f>'Initial Allocation'!C216</f>
        <v>2100</v>
      </c>
    </row>
    <row r="216" spans="1:27" s="3" customFormat="1" x14ac:dyDescent="0.2">
      <c r="A216" s="11" t="s">
        <v>66</v>
      </c>
      <c r="B216" s="19"/>
      <c r="C216" s="247">
        <v>10000</v>
      </c>
      <c r="D216" s="42"/>
      <c r="E216" s="42"/>
      <c r="F216" s="247">
        <v>9988.27</v>
      </c>
      <c r="G216" s="247">
        <v>11.73</v>
      </c>
      <c r="H216" s="259">
        <v>11000</v>
      </c>
      <c r="I216" s="259"/>
      <c r="J216" s="259"/>
      <c r="K216" s="259">
        <v>11000</v>
      </c>
      <c r="L216" s="258">
        <f t="shared" si="2"/>
        <v>0</v>
      </c>
      <c r="M216" s="194">
        <v>12500</v>
      </c>
      <c r="N216" s="146">
        <v>5744.7</v>
      </c>
      <c r="O216" s="194"/>
      <c r="P216" s="194">
        <v>18244.7</v>
      </c>
      <c r="Q216" s="194">
        <v>0</v>
      </c>
      <c r="R216" s="228">
        <v>12500</v>
      </c>
      <c r="S216" s="216">
        <v>18000</v>
      </c>
      <c r="T216" s="60" t="s">
        <v>295</v>
      </c>
      <c r="U216" s="60" t="s">
        <v>295</v>
      </c>
      <c r="V216" s="107" t="s">
        <v>295</v>
      </c>
      <c r="W216" s="107"/>
      <c r="X216" s="48" t="s">
        <v>295</v>
      </c>
      <c r="Y216" s="171" t="s">
        <v>295</v>
      </c>
      <c r="Z216" s="134">
        <f>'Initial Allocation'!C217</f>
        <v>15000</v>
      </c>
      <c r="AA216" s="136"/>
    </row>
    <row r="217" spans="1:27" s="3" customFormat="1" x14ac:dyDescent="0.2">
      <c r="A217" s="19" t="s">
        <v>213</v>
      </c>
      <c r="B217" s="19"/>
      <c r="C217" s="247" t="s">
        <v>98</v>
      </c>
      <c r="D217" s="43"/>
      <c r="E217" s="43"/>
      <c r="F217" s="248"/>
      <c r="G217" s="248"/>
      <c r="H217" s="259">
        <v>300</v>
      </c>
      <c r="I217" s="259"/>
      <c r="J217" s="259"/>
      <c r="K217" s="259">
        <v>294.39999999999998</v>
      </c>
      <c r="L217" s="258">
        <f t="shared" si="2"/>
        <v>5.6000000000000227</v>
      </c>
      <c r="M217" s="194">
        <v>300</v>
      </c>
      <c r="N217" s="146"/>
      <c r="O217" s="194"/>
      <c r="P217" s="194">
        <v>300</v>
      </c>
      <c r="Q217" s="194">
        <v>0</v>
      </c>
      <c r="R217" s="228"/>
      <c r="S217" s="216"/>
      <c r="T217" s="60"/>
      <c r="U217" s="48"/>
      <c r="V217" s="48"/>
      <c r="W217" s="48"/>
      <c r="X217" s="48"/>
      <c r="Y217" s="171"/>
      <c r="Z217" s="134">
        <f>'Initial Allocation'!C218</f>
        <v>0</v>
      </c>
    </row>
    <row r="218" spans="1:27" s="3" customFormat="1" ht="25.5" x14ac:dyDescent="0.2">
      <c r="A218" s="11" t="s">
        <v>159</v>
      </c>
      <c r="B218" s="21" t="s">
        <v>295</v>
      </c>
      <c r="C218" s="247">
        <v>100</v>
      </c>
      <c r="D218" s="42"/>
      <c r="E218" s="42"/>
      <c r="F218" s="247">
        <v>90.14</v>
      </c>
      <c r="G218" s="247">
        <v>9.86</v>
      </c>
      <c r="H218" s="259">
        <v>130</v>
      </c>
      <c r="I218" s="259"/>
      <c r="J218" s="259"/>
      <c r="K218" s="259">
        <v>130</v>
      </c>
      <c r="L218" s="258">
        <f t="shared" si="2"/>
        <v>0</v>
      </c>
      <c r="M218" s="194">
        <v>150</v>
      </c>
      <c r="N218" s="146"/>
      <c r="O218" s="194"/>
      <c r="P218" s="194">
        <v>150</v>
      </c>
      <c r="Q218" s="194">
        <v>0</v>
      </c>
      <c r="R218" s="228">
        <v>360</v>
      </c>
      <c r="S218" s="216"/>
      <c r="T218" s="60"/>
      <c r="U218" s="60"/>
      <c r="V218" s="107"/>
      <c r="W218" s="107"/>
      <c r="X218" s="48" t="s">
        <v>295</v>
      </c>
      <c r="Y218" s="171"/>
      <c r="Z218" s="134">
        <f>'Initial Allocation'!C219</f>
        <v>0</v>
      </c>
    </row>
    <row r="219" spans="1:27" s="3" customFormat="1" x14ac:dyDescent="0.2">
      <c r="A219" s="19" t="s">
        <v>201</v>
      </c>
      <c r="B219" s="21" t="s">
        <v>295</v>
      </c>
      <c r="C219" s="247" t="s">
        <v>280</v>
      </c>
      <c r="D219" s="43"/>
      <c r="E219" s="43"/>
      <c r="F219" s="248"/>
      <c r="G219" s="248"/>
      <c r="H219" s="259">
        <v>230</v>
      </c>
      <c r="I219" s="259"/>
      <c r="J219" s="259"/>
      <c r="K219" s="259">
        <v>200</v>
      </c>
      <c r="L219" s="258">
        <f t="shared" si="2"/>
        <v>30</v>
      </c>
      <c r="M219" s="194">
        <v>500</v>
      </c>
      <c r="N219" s="146"/>
      <c r="O219" s="194"/>
      <c r="P219" s="194"/>
      <c r="Q219" s="194">
        <v>500</v>
      </c>
      <c r="R219" s="228">
        <v>350</v>
      </c>
      <c r="S219" s="216">
        <v>420</v>
      </c>
      <c r="T219" s="48" t="s">
        <v>295</v>
      </c>
      <c r="U219" s="48" t="s">
        <v>295</v>
      </c>
      <c r="V219" s="48" t="s">
        <v>295</v>
      </c>
      <c r="W219" s="48">
        <v>0.2</v>
      </c>
      <c r="X219" s="48" t="s">
        <v>295</v>
      </c>
      <c r="Y219" s="171" t="s">
        <v>295</v>
      </c>
      <c r="Z219" s="134">
        <f>'Initial Allocation'!C220</f>
        <v>350</v>
      </c>
    </row>
    <row r="220" spans="1:27" s="3" customFormat="1" x14ac:dyDescent="0.2">
      <c r="A220" s="11" t="s">
        <v>67</v>
      </c>
      <c r="B220" s="21" t="s">
        <v>295</v>
      </c>
      <c r="C220" s="247">
        <v>10000</v>
      </c>
      <c r="D220" s="42"/>
      <c r="E220" s="42"/>
      <c r="F220" s="247">
        <v>7254.39</v>
      </c>
      <c r="G220" s="247">
        <v>2745.61</v>
      </c>
      <c r="H220" s="259">
        <v>10000</v>
      </c>
      <c r="I220" s="259"/>
      <c r="J220" s="259"/>
      <c r="K220" s="259">
        <v>4166.75</v>
      </c>
      <c r="L220" s="258">
        <f t="shared" ref="L220:L264" si="5">H220+I220-J220-K220</f>
        <v>5833.25</v>
      </c>
      <c r="M220" s="194">
        <v>6000</v>
      </c>
      <c r="N220" s="146"/>
      <c r="O220" s="194"/>
      <c r="P220" s="194">
        <v>5858.27</v>
      </c>
      <c r="Q220" s="194">
        <f>M220-P220</f>
        <v>141.72999999999956</v>
      </c>
      <c r="R220" s="228">
        <v>6000</v>
      </c>
      <c r="S220" s="216">
        <v>6000</v>
      </c>
      <c r="T220" s="60" t="s">
        <v>295</v>
      </c>
      <c r="U220" s="48" t="s">
        <v>295</v>
      </c>
      <c r="V220" s="48"/>
      <c r="W220" s="48"/>
      <c r="X220" s="48"/>
      <c r="Y220" s="171"/>
      <c r="Z220" s="134">
        <f>'Initial Allocation'!C221</f>
        <v>6000</v>
      </c>
    </row>
    <row r="221" spans="1:27" s="3" customFormat="1" x14ac:dyDescent="0.2">
      <c r="A221" s="21" t="s">
        <v>308</v>
      </c>
      <c r="B221" s="19"/>
      <c r="C221" s="247"/>
      <c r="D221" s="42"/>
      <c r="E221" s="42"/>
      <c r="F221" s="247"/>
      <c r="G221" s="247"/>
      <c r="H221" s="259"/>
      <c r="I221" s="259"/>
      <c r="J221" s="259"/>
      <c r="K221" s="259"/>
      <c r="L221" s="258"/>
      <c r="M221" s="194" t="s">
        <v>246</v>
      </c>
      <c r="N221" s="146"/>
      <c r="O221" s="194"/>
      <c r="P221" s="194"/>
      <c r="Q221" s="194"/>
      <c r="R221" s="228">
        <v>150</v>
      </c>
      <c r="S221" s="216">
        <v>500</v>
      </c>
      <c r="T221" s="60" t="s">
        <v>295</v>
      </c>
      <c r="U221" s="48" t="s">
        <v>295</v>
      </c>
      <c r="V221" s="48" t="s">
        <v>295</v>
      </c>
      <c r="W221" s="48"/>
      <c r="X221" s="48" t="s">
        <v>295</v>
      </c>
      <c r="Y221" s="171" t="s">
        <v>295</v>
      </c>
      <c r="Z221" s="134">
        <f>'Initial Allocation'!C222</f>
        <v>500</v>
      </c>
    </row>
    <row r="222" spans="1:27" s="3" customFormat="1" x14ac:dyDescent="0.2">
      <c r="A222" s="19" t="s">
        <v>223</v>
      </c>
      <c r="B222" s="19"/>
      <c r="C222" s="247" t="s">
        <v>280</v>
      </c>
      <c r="D222" s="43"/>
      <c r="E222" s="43"/>
      <c r="F222" s="248"/>
      <c r="G222" s="248"/>
      <c r="H222" s="261"/>
      <c r="I222" s="261"/>
      <c r="J222" s="261"/>
      <c r="K222" s="261"/>
      <c r="L222" s="258"/>
      <c r="M222" s="194">
        <v>300</v>
      </c>
      <c r="N222" s="146"/>
      <c r="O222" s="207">
        <v>300</v>
      </c>
      <c r="P222" s="194"/>
      <c r="Q222" s="194">
        <f>M222-O222</f>
        <v>0</v>
      </c>
      <c r="R222" s="228"/>
      <c r="S222" s="216"/>
      <c r="T222" s="60"/>
      <c r="U222" s="60"/>
      <c r="V222" s="107"/>
      <c r="W222" s="107"/>
      <c r="X222" s="48"/>
      <c r="Y222" s="172"/>
      <c r="Z222" s="134">
        <f>'Initial Allocation'!C223</f>
        <v>0</v>
      </c>
    </row>
    <row r="223" spans="1:27" s="3" customFormat="1" x14ac:dyDescent="0.2">
      <c r="A223" s="19" t="s">
        <v>196</v>
      </c>
      <c r="B223" s="19"/>
      <c r="C223" s="247" t="s">
        <v>98</v>
      </c>
      <c r="D223" s="43"/>
      <c r="E223" s="43"/>
      <c r="F223" s="248"/>
      <c r="G223" s="248"/>
      <c r="H223" s="259"/>
      <c r="I223" s="261"/>
      <c r="J223" s="261"/>
      <c r="K223" s="261"/>
      <c r="L223" s="258"/>
      <c r="M223" s="194">
        <v>0</v>
      </c>
      <c r="N223" s="146"/>
      <c r="O223" s="194"/>
      <c r="P223" s="194"/>
      <c r="Q223" s="194"/>
      <c r="R223" s="228"/>
      <c r="S223" s="216"/>
      <c r="T223" s="48"/>
      <c r="U223" s="48"/>
      <c r="V223" s="48"/>
      <c r="W223" s="48"/>
      <c r="X223" s="48"/>
      <c r="Y223" s="171"/>
      <c r="Z223" s="134">
        <f>'Initial Allocation'!C224</f>
        <v>0</v>
      </c>
    </row>
    <row r="224" spans="1:27" s="3" customFormat="1" ht="25.5" x14ac:dyDescent="0.2">
      <c r="A224" s="211" t="s">
        <v>171</v>
      </c>
      <c r="B224" s="21" t="s">
        <v>295</v>
      </c>
      <c r="C224" s="247">
        <v>50</v>
      </c>
      <c r="D224" s="42"/>
      <c r="E224" s="42"/>
      <c r="F224" s="247">
        <v>53.88</v>
      </c>
      <c r="G224" s="247">
        <v>-3.88</v>
      </c>
      <c r="H224" s="259">
        <v>75</v>
      </c>
      <c r="I224" s="259"/>
      <c r="J224" s="259"/>
      <c r="K224" s="259">
        <v>0</v>
      </c>
      <c r="L224" s="258">
        <f t="shared" si="5"/>
        <v>75</v>
      </c>
      <c r="M224" s="194">
        <v>100</v>
      </c>
      <c r="N224" s="146"/>
      <c r="O224" s="207">
        <v>33.33</v>
      </c>
      <c r="P224" s="194"/>
      <c r="Q224" s="194">
        <f>M224-O224</f>
        <v>66.67</v>
      </c>
      <c r="R224" s="228">
        <v>500</v>
      </c>
      <c r="S224" s="216">
        <v>600</v>
      </c>
      <c r="T224" s="48" t="s">
        <v>295</v>
      </c>
      <c r="U224" s="107" t="s">
        <v>295</v>
      </c>
      <c r="V224" s="107" t="s">
        <v>295</v>
      </c>
      <c r="W224" s="107"/>
      <c r="X224" s="48" t="s">
        <v>295</v>
      </c>
      <c r="Y224" s="171" t="s">
        <v>295</v>
      </c>
      <c r="Z224" s="134">
        <f>'Initial Allocation'!C225</f>
        <v>600</v>
      </c>
    </row>
    <row r="225" spans="1:29" s="3" customFormat="1" x14ac:dyDescent="0.2">
      <c r="A225" s="211" t="s">
        <v>68</v>
      </c>
      <c r="B225" s="19"/>
      <c r="C225" s="247">
        <v>420</v>
      </c>
      <c r="D225" s="42"/>
      <c r="E225" s="42"/>
      <c r="F225" s="247"/>
      <c r="G225" s="247">
        <v>420</v>
      </c>
      <c r="H225" s="259">
        <v>270</v>
      </c>
      <c r="I225" s="259"/>
      <c r="J225" s="259"/>
      <c r="K225" s="259">
        <v>270</v>
      </c>
      <c r="L225" s="258">
        <f t="shared" si="5"/>
        <v>0</v>
      </c>
      <c r="M225" s="194">
        <v>120</v>
      </c>
      <c r="N225" s="146"/>
      <c r="O225" s="207">
        <v>40</v>
      </c>
      <c r="P225" s="194"/>
      <c r="Q225" s="194">
        <f>M225-O225</f>
        <v>80</v>
      </c>
      <c r="R225" s="228"/>
      <c r="S225" s="216"/>
      <c r="T225" s="60"/>
      <c r="U225" s="60"/>
      <c r="V225" s="107"/>
      <c r="W225" s="107"/>
      <c r="X225" s="48"/>
      <c r="Y225" s="171"/>
      <c r="Z225" s="134">
        <f>'Initial Allocation'!C226</f>
        <v>0</v>
      </c>
    </row>
    <row r="226" spans="1:29" s="3" customFormat="1" x14ac:dyDescent="0.2">
      <c r="A226" s="19" t="s">
        <v>69</v>
      </c>
      <c r="B226" s="21" t="s">
        <v>295</v>
      </c>
      <c r="C226" s="247" t="s">
        <v>98</v>
      </c>
      <c r="D226" s="43"/>
      <c r="E226" s="43"/>
      <c r="F226" s="248"/>
      <c r="G226" s="248"/>
      <c r="H226" s="259">
        <v>350</v>
      </c>
      <c r="I226" s="259"/>
      <c r="J226" s="262">
        <v>116.67</v>
      </c>
      <c r="K226" s="259">
        <v>0</v>
      </c>
      <c r="L226" s="258">
        <f t="shared" si="5"/>
        <v>233.32999999999998</v>
      </c>
      <c r="M226" s="194">
        <v>350</v>
      </c>
      <c r="N226" s="146"/>
      <c r="O226" s="194"/>
      <c r="P226" s="194"/>
      <c r="Q226" s="194">
        <v>350</v>
      </c>
      <c r="R226" s="228">
        <v>400</v>
      </c>
      <c r="S226" s="216"/>
      <c r="T226" s="48"/>
      <c r="U226" s="48"/>
      <c r="V226" s="48"/>
      <c r="W226" s="48"/>
      <c r="X226" s="48"/>
      <c r="Y226" s="171"/>
      <c r="Z226" s="134">
        <f>'Initial Allocation'!C227</f>
        <v>0</v>
      </c>
    </row>
    <row r="227" spans="1:29" s="3" customFormat="1" ht="25.5" x14ac:dyDescent="0.2">
      <c r="A227" s="21" t="s">
        <v>286</v>
      </c>
      <c r="B227" s="19"/>
      <c r="C227" s="247">
        <v>400</v>
      </c>
      <c r="D227" s="42"/>
      <c r="E227" s="42"/>
      <c r="F227" s="247"/>
      <c r="G227" s="247">
        <v>400</v>
      </c>
      <c r="H227" s="259">
        <v>400</v>
      </c>
      <c r="I227" s="259"/>
      <c r="J227" s="259"/>
      <c r="K227" s="259">
        <v>421.4</v>
      </c>
      <c r="L227" s="258">
        <f t="shared" si="5"/>
        <v>-21.399999999999977</v>
      </c>
      <c r="M227" s="194">
        <v>0</v>
      </c>
      <c r="N227" s="146"/>
      <c r="O227" s="194"/>
      <c r="P227" s="194"/>
      <c r="Q227" s="194"/>
      <c r="R227" s="228"/>
      <c r="S227" s="216"/>
      <c r="T227" s="107"/>
      <c r="U227" s="107"/>
      <c r="V227" s="107"/>
      <c r="W227" s="107"/>
      <c r="X227" s="48"/>
      <c r="Y227" s="171"/>
      <c r="Z227" s="134">
        <f>'Initial Allocation'!C228</f>
        <v>0</v>
      </c>
      <c r="AB227" s="136"/>
      <c r="AC227" s="136"/>
    </row>
    <row r="228" spans="1:29" s="3" customFormat="1" x14ac:dyDescent="0.2">
      <c r="A228" s="21" t="s">
        <v>263</v>
      </c>
      <c r="B228" s="19"/>
      <c r="C228" s="247">
        <v>7750</v>
      </c>
      <c r="D228" s="42"/>
      <c r="E228" s="42"/>
      <c r="F228" s="247">
        <v>7750</v>
      </c>
      <c r="G228" s="247">
        <v>0</v>
      </c>
      <c r="H228" s="259"/>
      <c r="I228" s="259"/>
      <c r="J228" s="259"/>
      <c r="K228" s="259"/>
      <c r="L228" s="258"/>
      <c r="M228" s="194">
        <v>7000</v>
      </c>
      <c r="N228" s="146"/>
      <c r="O228" s="194"/>
      <c r="P228" s="194">
        <v>6964.18</v>
      </c>
      <c r="Q228" s="194">
        <f>M228-P228</f>
        <v>35.819999999999709</v>
      </c>
      <c r="R228" s="228">
        <v>11000</v>
      </c>
      <c r="S228" s="216">
        <v>15000</v>
      </c>
      <c r="T228" s="107" t="s">
        <v>295</v>
      </c>
      <c r="U228" s="107" t="s">
        <v>295</v>
      </c>
      <c r="V228" s="107" t="s">
        <v>295</v>
      </c>
      <c r="W228" s="107"/>
      <c r="X228" s="48" t="s">
        <v>295</v>
      </c>
      <c r="Y228" s="171" t="s">
        <v>295</v>
      </c>
      <c r="Z228" s="134">
        <f>'Initial Allocation'!C229</f>
        <v>15000</v>
      </c>
      <c r="AA228" s="136"/>
    </row>
    <row r="229" spans="1:29" s="3" customFormat="1" x14ac:dyDescent="0.2">
      <c r="A229" s="21" t="s">
        <v>346</v>
      </c>
      <c r="B229" s="21" t="s">
        <v>295</v>
      </c>
      <c r="C229" s="247"/>
      <c r="D229" s="42"/>
      <c r="E229" s="42"/>
      <c r="F229" s="247"/>
      <c r="G229" s="247"/>
      <c r="H229" s="259"/>
      <c r="I229" s="259"/>
      <c r="J229" s="259"/>
      <c r="K229" s="259"/>
      <c r="L229" s="258"/>
      <c r="M229" s="194"/>
      <c r="N229" s="146"/>
      <c r="O229" s="194"/>
      <c r="P229" s="194"/>
      <c r="Q229" s="194"/>
      <c r="R229" s="228"/>
      <c r="S229" s="216"/>
      <c r="T229" s="107"/>
      <c r="U229" s="107"/>
      <c r="V229" s="107"/>
      <c r="W229" s="107"/>
      <c r="X229" s="48"/>
      <c r="Y229" s="171"/>
      <c r="Z229" s="134">
        <f>'Initial Allocation'!C230</f>
        <v>0</v>
      </c>
    </row>
    <row r="230" spans="1:29" s="3" customFormat="1" x14ac:dyDescent="0.2">
      <c r="A230" s="21" t="s">
        <v>315</v>
      </c>
      <c r="B230" s="19"/>
      <c r="C230" s="247">
        <v>300</v>
      </c>
      <c r="D230" s="42"/>
      <c r="E230" s="42"/>
      <c r="F230" s="247">
        <v>300</v>
      </c>
      <c r="G230" s="247">
        <v>0</v>
      </c>
      <c r="H230" s="259"/>
      <c r="I230" s="259"/>
      <c r="J230" s="259"/>
      <c r="K230" s="259"/>
      <c r="L230" s="258"/>
      <c r="M230" s="194">
        <v>0</v>
      </c>
      <c r="N230" s="146"/>
      <c r="O230" s="194"/>
      <c r="P230" s="194"/>
      <c r="Q230" s="194"/>
      <c r="R230" s="228">
        <v>500</v>
      </c>
      <c r="S230" s="216">
        <v>800</v>
      </c>
      <c r="T230" s="107" t="s">
        <v>295</v>
      </c>
      <c r="U230" s="107" t="s">
        <v>295</v>
      </c>
      <c r="V230" s="107" t="s">
        <v>295</v>
      </c>
      <c r="W230" s="107"/>
      <c r="X230" s="48" t="s">
        <v>295</v>
      </c>
      <c r="Y230" s="171" t="s">
        <v>295</v>
      </c>
      <c r="Z230" s="134">
        <f>'Initial Allocation'!C231</f>
        <v>500</v>
      </c>
    </row>
    <row r="231" spans="1:29" s="3" customFormat="1" x14ac:dyDescent="0.2">
      <c r="A231" s="21" t="s">
        <v>354</v>
      </c>
      <c r="B231" s="19"/>
      <c r="C231" s="247"/>
      <c r="D231" s="42"/>
      <c r="E231" s="42"/>
      <c r="F231" s="247"/>
      <c r="G231" s="247"/>
      <c r="H231" s="259"/>
      <c r="I231" s="259"/>
      <c r="J231" s="259"/>
      <c r="K231" s="259"/>
      <c r="L231" s="258"/>
      <c r="M231" s="194"/>
      <c r="N231" s="146"/>
      <c r="O231" s="194"/>
      <c r="P231" s="194"/>
      <c r="Q231" s="194"/>
      <c r="R231" s="228" t="s">
        <v>246</v>
      </c>
      <c r="S231" s="216">
        <v>500</v>
      </c>
      <c r="T231" s="107" t="s">
        <v>295</v>
      </c>
      <c r="U231" s="107" t="s">
        <v>295</v>
      </c>
      <c r="V231" s="107" t="s">
        <v>295</v>
      </c>
      <c r="W231" s="107"/>
      <c r="X231" s="48" t="s">
        <v>295</v>
      </c>
      <c r="Y231" s="171" t="s">
        <v>295</v>
      </c>
      <c r="Z231" s="134">
        <f>'Initial Allocation'!C232</f>
        <v>300</v>
      </c>
    </row>
    <row r="232" spans="1:29" s="3" customFormat="1" x14ac:dyDescent="0.2">
      <c r="A232" s="21" t="s">
        <v>273</v>
      </c>
      <c r="B232" s="19"/>
      <c r="C232" s="247"/>
      <c r="D232" s="42"/>
      <c r="E232" s="42"/>
      <c r="F232" s="247"/>
      <c r="G232" s="247"/>
      <c r="H232" s="259"/>
      <c r="I232" s="259"/>
      <c r="J232" s="259"/>
      <c r="K232" s="259"/>
      <c r="L232" s="258"/>
      <c r="M232" s="194">
        <v>150</v>
      </c>
      <c r="N232" s="146"/>
      <c r="O232" s="194"/>
      <c r="P232" s="194"/>
      <c r="Q232" s="194">
        <v>150</v>
      </c>
      <c r="R232" s="228"/>
      <c r="S232" s="216"/>
      <c r="T232" s="107"/>
      <c r="U232" s="107"/>
      <c r="V232" s="107"/>
      <c r="W232" s="107"/>
      <c r="X232" s="48"/>
      <c r="Y232" s="171"/>
      <c r="Z232" s="134">
        <f>'Initial Allocation'!C233</f>
        <v>0</v>
      </c>
    </row>
    <row r="233" spans="1:29" s="3" customFormat="1" ht="25.5" x14ac:dyDescent="0.2">
      <c r="A233" s="19" t="s">
        <v>170</v>
      </c>
      <c r="B233" s="19"/>
      <c r="C233" s="247">
        <v>270</v>
      </c>
      <c r="D233" s="42"/>
      <c r="E233" s="245">
        <v>89.99</v>
      </c>
      <c r="F233" s="247"/>
      <c r="G233" s="247">
        <v>180.01</v>
      </c>
      <c r="H233" s="259">
        <v>150</v>
      </c>
      <c r="I233" s="259"/>
      <c r="J233" s="262">
        <v>50</v>
      </c>
      <c r="K233" s="259">
        <v>0</v>
      </c>
      <c r="L233" s="258">
        <f t="shared" si="5"/>
        <v>100</v>
      </c>
      <c r="M233" s="194">
        <v>0</v>
      </c>
      <c r="N233" s="146"/>
      <c r="O233" s="194"/>
      <c r="P233" s="194"/>
      <c r="Q233" s="194">
        <v>0</v>
      </c>
      <c r="R233" s="228"/>
      <c r="S233" s="216"/>
      <c r="T233" s="48"/>
      <c r="U233" s="48"/>
      <c r="V233" s="48"/>
      <c r="W233" s="48"/>
      <c r="X233" s="48"/>
      <c r="Y233" s="171"/>
      <c r="Z233" s="134">
        <f>'Initial Allocation'!C234</f>
        <v>0</v>
      </c>
    </row>
    <row r="234" spans="1:29" s="3" customFormat="1" ht="25.5" x14ac:dyDescent="0.2">
      <c r="A234" s="21" t="s">
        <v>326</v>
      </c>
      <c r="B234" s="19"/>
      <c r="C234" s="247">
        <v>500</v>
      </c>
      <c r="D234" s="42"/>
      <c r="E234" s="42"/>
      <c r="F234" s="247">
        <v>460.92</v>
      </c>
      <c r="G234" s="247">
        <v>39.18</v>
      </c>
      <c r="H234" s="259">
        <v>100</v>
      </c>
      <c r="I234" s="259"/>
      <c r="J234" s="259"/>
      <c r="K234" s="259">
        <v>0</v>
      </c>
      <c r="L234" s="258">
        <f t="shared" si="5"/>
        <v>100</v>
      </c>
      <c r="M234" s="194">
        <v>150</v>
      </c>
      <c r="N234" s="146"/>
      <c r="O234" s="194"/>
      <c r="P234" s="194"/>
      <c r="Q234" s="194">
        <v>150</v>
      </c>
      <c r="R234" s="228"/>
      <c r="S234" s="216"/>
      <c r="T234" s="48"/>
      <c r="U234" s="60"/>
      <c r="V234" s="107"/>
      <c r="W234" s="107"/>
      <c r="X234" s="48"/>
      <c r="Y234" s="171"/>
      <c r="Z234" s="134">
        <f>'Initial Allocation'!C235</f>
        <v>0</v>
      </c>
    </row>
    <row r="235" spans="1:29" s="3" customFormat="1" x14ac:dyDescent="0.2">
      <c r="A235" s="21" t="s">
        <v>349</v>
      </c>
      <c r="B235" s="19"/>
      <c r="C235" s="247"/>
      <c r="D235" s="42"/>
      <c r="E235" s="42"/>
      <c r="F235" s="247"/>
      <c r="G235" s="247"/>
      <c r="H235" s="259"/>
      <c r="I235" s="259"/>
      <c r="J235" s="262"/>
      <c r="K235" s="259"/>
      <c r="L235" s="258"/>
      <c r="M235" s="194"/>
      <c r="N235" s="146"/>
      <c r="O235" s="194"/>
      <c r="P235" s="194"/>
      <c r="Q235" s="194"/>
      <c r="R235" s="228">
        <v>1000</v>
      </c>
      <c r="S235" s="216">
        <v>1100</v>
      </c>
      <c r="T235" s="48" t="s">
        <v>295</v>
      </c>
      <c r="U235" s="48" t="s">
        <v>295</v>
      </c>
      <c r="V235" s="48" t="s">
        <v>295</v>
      </c>
      <c r="W235" s="48"/>
      <c r="X235" s="48" t="s">
        <v>295</v>
      </c>
      <c r="Y235" s="171" t="s">
        <v>295</v>
      </c>
      <c r="Z235" s="134">
        <f>'Initial Allocation'!C236</f>
        <v>1000</v>
      </c>
    </row>
    <row r="236" spans="1:29" s="3" customFormat="1" x14ac:dyDescent="0.2">
      <c r="A236" s="21" t="s">
        <v>348</v>
      </c>
      <c r="B236" s="19"/>
      <c r="C236" s="247"/>
      <c r="D236" s="42"/>
      <c r="E236" s="42"/>
      <c r="F236" s="247"/>
      <c r="G236" s="247"/>
      <c r="H236" s="259"/>
      <c r="I236" s="259"/>
      <c r="J236" s="262"/>
      <c r="K236" s="259"/>
      <c r="L236" s="258"/>
      <c r="M236" s="194"/>
      <c r="N236" s="146"/>
      <c r="O236" s="194"/>
      <c r="P236" s="194"/>
      <c r="Q236" s="194"/>
      <c r="R236" s="228">
        <v>500</v>
      </c>
      <c r="S236" s="216">
        <v>650</v>
      </c>
      <c r="T236" s="48" t="s">
        <v>295</v>
      </c>
      <c r="U236" s="48" t="s">
        <v>295</v>
      </c>
      <c r="V236" s="48" t="s">
        <v>295</v>
      </c>
      <c r="W236" s="48"/>
      <c r="X236" s="48" t="s">
        <v>295</v>
      </c>
      <c r="Y236" s="171" t="s">
        <v>295</v>
      </c>
      <c r="Z236" s="134">
        <f>'Initial Allocation'!C237</f>
        <v>650</v>
      </c>
    </row>
    <row r="237" spans="1:29" s="3" customFormat="1" ht="25.5" x14ac:dyDescent="0.2">
      <c r="A237" s="21" t="s">
        <v>314</v>
      </c>
      <c r="B237" s="21" t="s">
        <v>295</v>
      </c>
      <c r="C237" s="247"/>
      <c r="D237" s="42"/>
      <c r="E237" s="42"/>
      <c r="F237" s="247"/>
      <c r="G237" s="247"/>
      <c r="H237" s="259"/>
      <c r="I237" s="259"/>
      <c r="J237" s="259"/>
      <c r="K237" s="259"/>
      <c r="L237" s="258"/>
      <c r="M237" s="194" t="s">
        <v>246</v>
      </c>
      <c r="N237" s="146"/>
      <c r="O237" s="194"/>
      <c r="P237" s="194"/>
      <c r="Q237" s="194"/>
      <c r="R237" s="228">
        <v>500</v>
      </c>
      <c r="S237" s="216">
        <v>5000</v>
      </c>
      <c r="T237" s="48" t="s">
        <v>295</v>
      </c>
      <c r="U237" s="48" t="s">
        <v>295</v>
      </c>
      <c r="V237" s="48" t="s">
        <v>295</v>
      </c>
      <c r="W237" s="48"/>
      <c r="X237" s="48" t="s">
        <v>295</v>
      </c>
      <c r="Y237" s="171" t="s">
        <v>295</v>
      </c>
      <c r="Z237" s="134">
        <f>'Initial Allocation'!C238</f>
        <v>650</v>
      </c>
    </row>
    <row r="238" spans="1:29" s="3" customFormat="1" ht="25.5" x14ac:dyDescent="0.2">
      <c r="A238" s="11" t="s">
        <v>70</v>
      </c>
      <c r="B238" s="19"/>
      <c r="C238" s="247">
        <v>1720</v>
      </c>
      <c r="D238" s="42"/>
      <c r="E238" s="42"/>
      <c r="F238" s="247">
        <v>1700</v>
      </c>
      <c r="G238" s="247">
        <v>0</v>
      </c>
      <c r="H238" s="259">
        <v>1500</v>
      </c>
      <c r="I238" s="259"/>
      <c r="J238" s="259"/>
      <c r="K238" s="259">
        <v>1500</v>
      </c>
      <c r="L238" s="258">
        <f t="shared" si="5"/>
        <v>0</v>
      </c>
      <c r="M238" s="194">
        <v>1500</v>
      </c>
      <c r="N238" s="146"/>
      <c r="O238" s="194"/>
      <c r="P238" s="194">
        <v>1156.57</v>
      </c>
      <c r="Q238" s="194">
        <f>M238-P238</f>
        <v>343.43000000000006</v>
      </c>
      <c r="R238" s="228">
        <v>1500</v>
      </c>
      <c r="S238" s="216">
        <v>2000</v>
      </c>
      <c r="T238" s="60" t="s">
        <v>295</v>
      </c>
      <c r="U238" s="48" t="s">
        <v>295</v>
      </c>
      <c r="V238" s="48" t="s">
        <v>295</v>
      </c>
      <c r="W238" s="48"/>
      <c r="X238" s="48" t="s">
        <v>295</v>
      </c>
      <c r="Y238" s="171" t="s">
        <v>295</v>
      </c>
      <c r="Z238" s="134">
        <f>'Initial Allocation'!C239</f>
        <v>1500</v>
      </c>
    </row>
    <row r="239" spans="1:29" s="3" customFormat="1" x14ac:dyDescent="0.2">
      <c r="A239" s="21" t="s">
        <v>277</v>
      </c>
      <c r="B239" s="19"/>
      <c r="C239" s="247">
        <v>300</v>
      </c>
      <c r="D239" s="42"/>
      <c r="E239" s="42"/>
      <c r="F239" s="247">
        <v>244.25</v>
      </c>
      <c r="G239" s="247">
        <v>55.75</v>
      </c>
      <c r="H239" s="259">
        <v>300</v>
      </c>
      <c r="I239" s="259"/>
      <c r="J239" s="259"/>
      <c r="K239" s="259">
        <v>244.25</v>
      </c>
      <c r="L239" s="258">
        <f t="shared" si="5"/>
        <v>55.75</v>
      </c>
      <c r="M239" s="194">
        <v>500</v>
      </c>
      <c r="N239" s="146"/>
      <c r="O239" s="194"/>
      <c r="P239" s="194">
        <v>96</v>
      </c>
      <c r="Q239" s="194">
        <f>M239-P239</f>
        <v>404</v>
      </c>
      <c r="R239" s="228">
        <v>180</v>
      </c>
      <c r="S239" s="216">
        <v>75</v>
      </c>
      <c r="T239" s="60" t="s">
        <v>295</v>
      </c>
      <c r="U239" s="48" t="s">
        <v>295</v>
      </c>
      <c r="V239" s="48" t="s">
        <v>295</v>
      </c>
      <c r="W239" s="48"/>
      <c r="X239" s="48" t="s">
        <v>295</v>
      </c>
      <c r="Y239" s="171" t="s">
        <v>295</v>
      </c>
      <c r="Z239" s="134">
        <f>'Initial Allocation'!C240</f>
        <v>75</v>
      </c>
    </row>
    <row r="240" spans="1:29" s="3" customFormat="1" x14ac:dyDescent="0.2">
      <c r="A240" s="124" t="s">
        <v>275</v>
      </c>
      <c r="B240" s="19"/>
      <c r="C240" s="247" t="s">
        <v>281</v>
      </c>
      <c r="D240" s="42"/>
      <c r="E240" s="42"/>
      <c r="F240" s="247"/>
      <c r="G240" s="247"/>
      <c r="H240" s="259"/>
      <c r="I240" s="259"/>
      <c r="J240" s="259"/>
      <c r="K240" s="259"/>
      <c r="L240" s="258">
        <f t="shared" si="5"/>
        <v>0</v>
      </c>
      <c r="M240" s="194">
        <v>0</v>
      </c>
      <c r="N240" s="146"/>
      <c r="O240" s="194"/>
      <c r="P240" s="194"/>
      <c r="Q240" s="194"/>
      <c r="R240" s="228">
        <v>500</v>
      </c>
      <c r="S240" s="216">
        <v>460</v>
      </c>
      <c r="T240" s="107" t="s">
        <v>295</v>
      </c>
      <c r="U240" s="107" t="s">
        <v>295</v>
      </c>
      <c r="V240" s="107" t="s">
        <v>295</v>
      </c>
      <c r="W240" s="107"/>
      <c r="X240" s="48" t="s">
        <v>295</v>
      </c>
      <c r="Y240" s="171" t="s">
        <v>295</v>
      </c>
      <c r="Z240" s="134">
        <f>'Initial Allocation'!C241</f>
        <v>500</v>
      </c>
    </row>
    <row r="241" spans="1:28" s="3" customFormat="1" x14ac:dyDescent="0.2">
      <c r="A241" s="19" t="s">
        <v>232</v>
      </c>
      <c r="B241" s="21" t="s">
        <v>295</v>
      </c>
      <c r="C241" s="247" t="s">
        <v>280</v>
      </c>
      <c r="D241" s="43"/>
      <c r="E241" s="43"/>
      <c r="F241" s="248"/>
      <c r="G241" s="248"/>
      <c r="H241" s="261"/>
      <c r="I241" s="261"/>
      <c r="J241" s="261"/>
      <c r="K241" s="261"/>
      <c r="L241" s="258">
        <f t="shared" si="5"/>
        <v>0</v>
      </c>
      <c r="M241" s="194">
        <v>180</v>
      </c>
      <c r="N241" s="146"/>
      <c r="O241" s="194"/>
      <c r="P241" s="194"/>
      <c r="Q241" s="194">
        <v>180</v>
      </c>
      <c r="R241" s="228">
        <v>150</v>
      </c>
      <c r="S241" s="216"/>
      <c r="T241" s="48"/>
      <c r="U241" s="48"/>
      <c r="V241" s="48"/>
      <c r="W241" s="48"/>
      <c r="X241" s="48"/>
      <c r="Y241" s="172"/>
      <c r="Z241" s="134">
        <f>'Initial Allocation'!C242</f>
        <v>0</v>
      </c>
    </row>
    <row r="242" spans="1:28" s="3" customFormat="1" x14ac:dyDescent="0.2">
      <c r="A242" s="21" t="s">
        <v>338</v>
      </c>
      <c r="B242" s="19"/>
      <c r="C242" s="248"/>
      <c r="D242" s="43"/>
      <c r="E242" s="43"/>
      <c r="F242" s="248"/>
      <c r="G242" s="248"/>
      <c r="H242" s="261"/>
      <c r="I242" s="261"/>
      <c r="J242" s="261"/>
      <c r="K242" s="261"/>
      <c r="L242" s="258"/>
      <c r="M242" s="194"/>
      <c r="N242" s="146"/>
      <c r="O242" s="194"/>
      <c r="P242" s="194"/>
      <c r="Q242" s="194"/>
      <c r="R242" s="228"/>
      <c r="S242" s="216">
        <v>200</v>
      </c>
      <c r="T242" s="48" t="s">
        <v>295</v>
      </c>
      <c r="U242" s="48" t="s">
        <v>295</v>
      </c>
      <c r="V242" s="48" t="s">
        <v>295</v>
      </c>
      <c r="W242" s="48">
        <v>0.2</v>
      </c>
      <c r="X242" s="48" t="s">
        <v>295</v>
      </c>
      <c r="Y242" s="172" t="s">
        <v>295</v>
      </c>
      <c r="Z242" s="134">
        <f>'Initial Allocation'!C243</f>
        <v>200</v>
      </c>
    </row>
    <row r="243" spans="1:28" s="3" customFormat="1" x14ac:dyDescent="0.2">
      <c r="A243" s="19" t="s">
        <v>211</v>
      </c>
      <c r="B243" s="19"/>
      <c r="C243" s="247" t="s">
        <v>98</v>
      </c>
      <c r="D243" s="43"/>
      <c r="E243" s="43"/>
      <c r="F243" s="248"/>
      <c r="G243" s="248"/>
      <c r="H243" s="259">
        <v>200</v>
      </c>
      <c r="I243" s="261"/>
      <c r="J243" s="262">
        <v>66.67</v>
      </c>
      <c r="K243" s="259">
        <v>0</v>
      </c>
      <c r="L243" s="258">
        <f t="shared" si="5"/>
        <v>133.32999999999998</v>
      </c>
      <c r="M243" s="194">
        <v>0</v>
      </c>
      <c r="N243" s="146"/>
      <c r="O243" s="194"/>
      <c r="P243" s="194"/>
      <c r="Q243" s="194">
        <v>0</v>
      </c>
      <c r="R243" s="228"/>
      <c r="S243" s="216"/>
      <c r="T243" s="48"/>
      <c r="U243" s="48"/>
      <c r="V243" s="48"/>
      <c r="W243" s="48"/>
      <c r="X243" s="48"/>
      <c r="Y243" s="171"/>
      <c r="Z243" s="134">
        <f>'Initial Allocation'!C244</f>
        <v>0</v>
      </c>
    </row>
    <row r="244" spans="1:28" s="3" customFormat="1" x14ac:dyDescent="0.2">
      <c r="A244" s="19" t="s">
        <v>220</v>
      </c>
      <c r="B244" s="19"/>
      <c r="C244" s="247" t="s">
        <v>280</v>
      </c>
      <c r="D244" s="43"/>
      <c r="E244" s="43"/>
      <c r="F244" s="248"/>
      <c r="G244" s="248"/>
      <c r="H244" s="259">
        <v>500</v>
      </c>
      <c r="I244" s="259"/>
      <c r="J244" s="262">
        <v>166.67</v>
      </c>
      <c r="K244" s="259">
        <v>0</v>
      </c>
      <c r="L244" s="258">
        <f t="shared" si="5"/>
        <v>333.33000000000004</v>
      </c>
      <c r="M244" s="194">
        <v>650</v>
      </c>
      <c r="N244" s="146"/>
      <c r="O244" s="194"/>
      <c r="P244" s="194"/>
      <c r="Q244" s="194">
        <v>650</v>
      </c>
      <c r="R244" s="228">
        <v>492</v>
      </c>
      <c r="S244" s="216">
        <v>738</v>
      </c>
      <c r="T244" s="107" t="s">
        <v>295</v>
      </c>
      <c r="U244" s="107" t="s">
        <v>295</v>
      </c>
      <c r="V244" s="107" t="s">
        <v>295</v>
      </c>
      <c r="W244" s="168"/>
      <c r="X244" s="48" t="s">
        <v>295</v>
      </c>
      <c r="Y244" s="171" t="s">
        <v>295</v>
      </c>
      <c r="Z244" s="134">
        <f>'Initial Allocation'!C245</f>
        <v>400</v>
      </c>
    </row>
    <row r="245" spans="1:28" s="3" customFormat="1" ht="21.75" customHeight="1" x14ac:dyDescent="0.2">
      <c r="A245" s="21" t="s">
        <v>254</v>
      </c>
      <c r="B245" s="19"/>
      <c r="C245" s="247">
        <v>500</v>
      </c>
      <c r="D245" s="42"/>
      <c r="E245" s="42"/>
      <c r="F245" s="247"/>
      <c r="G245" s="247">
        <v>500</v>
      </c>
      <c r="H245" s="259">
        <v>1000</v>
      </c>
      <c r="I245" s="259"/>
      <c r="J245" s="259"/>
      <c r="K245" s="259">
        <v>780</v>
      </c>
      <c r="L245" s="258">
        <f t="shared" si="5"/>
        <v>220</v>
      </c>
      <c r="M245" s="194">
        <v>500</v>
      </c>
      <c r="N245" s="146"/>
      <c r="O245" s="194"/>
      <c r="P245" s="194">
        <v>316.68</v>
      </c>
      <c r="Q245" s="194">
        <f>M245-P245</f>
        <v>183.32</v>
      </c>
      <c r="R245" s="228">
        <v>350</v>
      </c>
      <c r="S245" s="216">
        <v>650</v>
      </c>
      <c r="T245" s="60" t="s">
        <v>295</v>
      </c>
      <c r="U245" s="48" t="s">
        <v>295</v>
      </c>
      <c r="V245" s="48" t="s">
        <v>295</v>
      </c>
      <c r="W245" s="48"/>
      <c r="X245" s="48" t="s">
        <v>295</v>
      </c>
      <c r="Y245" s="171" t="s">
        <v>295</v>
      </c>
      <c r="Z245" s="134">
        <f>'Initial Allocation'!C246</f>
        <v>500</v>
      </c>
    </row>
    <row r="246" spans="1:28" s="3" customFormat="1" ht="25.5" x14ac:dyDescent="0.2">
      <c r="A246" s="11" t="s">
        <v>71</v>
      </c>
      <c r="B246" s="21" t="s">
        <v>295</v>
      </c>
      <c r="C246" s="247">
        <v>1950</v>
      </c>
      <c r="D246" s="42"/>
      <c r="E246" s="42"/>
      <c r="F246" s="247">
        <v>1950</v>
      </c>
      <c r="G246" s="247">
        <v>0</v>
      </c>
      <c r="H246" s="259">
        <v>2100</v>
      </c>
      <c r="I246" s="259"/>
      <c r="J246" s="259"/>
      <c r="K246" s="259">
        <v>833.88</v>
      </c>
      <c r="L246" s="258">
        <f t="shared" si="5"/>
        <v>1266.1199999999999</v>
      </c>
      <c r="M246" s="194">
        <v>1960</v>
      </c>
      <c r="N246" s="146"/>
      <c r="O246" s="207">
        <v>653.33000000000004</v>
      </c>
      <c r="P246" s="194">
        <v>563.04</v>
      </c>
      <c r="Q246" s="194">
        <f>M246-O246-P246</f>
        <v>743.63000000000011</v>
      </c>
      <c r="R246" s="228">
        <v>588</v>
      </c>
      <c r="S246" s="216">
        <v>1000</v>
      </c>
      <c r="T246" s="48" t="s">
        <v>295</v>
      </c>
      <c r="U246" s="48" t="s">
        <v>295</v>
      </c>
      <c r="V246" s="48" t="s">
        <v>295</v>
      </c>
      <c r="W246" s="48">
        <v>0.2</v>
      </c>
      <c r="X246" s="48" t="s">
        <v>295</v>
      </c>
      <c r="Y246" s="171" t="s">
        <v>295</v>
      </c>
      <c r="Z246" s="134">
        <f>'Initial Allocation'!C247</f>
        <v>600</v>
      </c>
    </row>
    <row r="247" spans="1:28" s="3" customFormat="1" ht="31.5" customHeight="1" x14ac:dyDescent="0.2">
      <c r="A247" s="11" t="s">
        <v>118</v>
      </c>
      <c r="B247" s="19"/>
      <c r="C247" s="247">
        <v>240</v>
      </c>
      <c r="D247" s="42"/>
      <c r="E247" s="245">
        <v>79.989999999999995</v>
      </c>
      <c r="F247" s="247"/>
      <c r="G247" s="247">
        <v>160.01</v>
      </c>
      <c r="H247" s="259">
        <v>240</v>
      </c>
      <c r="I247" s="259"/>
      <c r="J247" s="259"/>
      <c r="K247" s="259">
        <v>0</v>
      </c>
      <c r="L247" s="258">
        <f t="shared" si="5"/>
        <v>240</v>
      </c>
      <c r="M247" s="194">
        <v>0</v>
      </c>
      <c r="N247" s="146"/>
      <c r="O247" s="194"/>
      <c r="P247" s="194"/>
      <c r="Q247" s="194">
        <v>0</v>
      </c>
      <c r="R247" s="228"/>
      <c r="S247" s="216"/>
      <c r="T247" s="48"/>
      <c r="U247" s="48"/>
      <c r="V247" s="48"/>
      <c r="W247" s="48"/>
      <c r="X247" s="48"/>
      <c r="Y247" s="171"/>
      <c r="Z247" s="134">
        <f>'Initial Allocation'!C248</f>
        <v>0</v>
      </c>
    </row>
    <row r="248" spans="1:28" ht="20.25" customHeight="1" x14ac:dyDescent="0.2">
      <c r="A248" s="28" t="s">
        <v>137</v>
      </c>
      <c r="B248" s="19"/>
      <c r="C248" s="247">
        <v>2000</v>
      </c>
      <c r="D248" s="42"/>
      <c r="E248" s="42"/>
      <c r="F248" s="247">
        <v>2000</v>
      </c>
      <c r="G248" s="247">
        <v>0</v>
      </c>
      <c r="H248" s="259">
        <v>1500</v>
      </c>
      <c r="I248" s="259"/>
      <c r="J248" s="259"/>
      <c r="K248" s="259">
        <v>1500</v>
      </c>
      <c r="L248" s="258">
        <f t="shared" si="5"/>
        <v>0</v>
      </c>
      <c r="M248" s="194">
        <v>2000</v>
      </c>
      <c r="N248" s="146"/>
      <c r="O248" s="207">
        <v>666.67</v>
      </c>
      <c r="P248" s="194">
        <v>1333.33</v>
      </c>
      <c r="Q248" s="194">
        <f>M248-O248-P248</f>
        <v>0</v>
      </c>
      <c r="R248" s="228">
        <v>1215</v>
      </c>
      <c r="S248" s="216">
        <v>15000</v>
      </c>
      <c r="T248" s="48" t="s">
        <v>295</v>
      </c>
      <c r="U248" s="48" t="s">
        <v>295</v>
      </c>
      <c r="V248" s="48" t="s">
        <v>295</v>
      </c>
      <c r="W248" s="48"/>
      <c r="X248" s="48" t="s">
        <v>295</v>
      </c>
      <c r="Y248" s="171" t="s">
        <v>295</v>
      </c>
      <c r="Z248" s="134">
        <f>'Initial Allocation'!C249</f>
        <v>1500</v>
      </c>
      <c r="AA248" s="3"/>
      <c r="AB248" s="4"/>
    </row>
    <row r="249" spans="1:28" s="3" customFormat="1" ht="16.5" customHeight="1" x14ac:dyDescent="0.2">
      <c r="A249" s="219" t="s">
        <v>333</v>
      </c>
      <c r="B249" s="21" t="s">
        <v>295</v>
      </c>
      <c r="C249" s="247"/>
      <c r="D249" s="42"/>
      <c r="E249" s="42"/>
      <c r="F249" s="247"/>
      <c r="G249" s="247"/>
      <c r="H249" s="259"/>
      <c r="I249" s="259"/>
      <c r="J249" s="259"/>
      <c r="K249" s="259"/>
      <c r="L249" s="258"/>
      <c r="M249" s="194"/>
      <c r="N249" s="146"/>
      <c r="O249" s="194"/>
      <c r="P249" s="194"/>
      <c r="Q249" s="194"/>
      <c r="R249" s="228">
        <v>500</v>
      </c>
      <c r="S249" s="216"/>
      <c r="T249" s="48"/>
      <c r="U249" s="48"/>
      <c r="V249" s="48"/>
      <c r="W249" s="48"/>
      <c r="X249" s="48"/>
      <c r="Y249" s="171"/>
      <c r="Z249" s="134">
        <f>'Initial Allocation'!C250</f>
        <v>0</v>
      </c>
    </row>
    <row r="250" spans="1:28" s="28" customFormat="1" ht="17.25" customHeight="1" x14ac:dyDescent="0.2">
      <c r="A250" s="21" t="s">
        <v>268</v>
      </c>
      <c r="B250" s="19"/>
      <c r="C250" s="247"/>
      <c r="D250" s="42"/>
      <c r="E250" s="42"/>
      <c r="F250" s="247"/>
      <c r="G250" s="247"/>
      <c r="H250" s="259"/>
      <c r="I250" s="259"/>
      <c r="J250" s="259"/>
      <c r="K250" s="259"/>
      <c r="L250" s="258">
        <f t="shared" si="5"/>
        <v>0</v>
      </c>
      <c r="M250" s="194">
        <v>150</v>
      </c>
      <c r="N250" s="146"/>
      <c r="O250" s="207">
        <v>50</v>
      </c>
      <c r="P250" s="194"/>
      <c r="Q250" s="194">
        <f>M250-O250</f>
        <v>100</v>
      </c>
      <c r="R250" s="228"/>
      <c r="S250" s="216"/>
      <c r="T250" s="60"/>
      <c r="U250" s="48"/>
      <c r="V250" s="48"/>
      <c r="W250" s="48"/>
      <c r="X250" s="48"/>
      <c r="Y250" s="171"/>
      <c r="Z250" s="134">
        <f>'Initial Allocation'!C251</f>
        <v>0</v>
      </c>
      <c r="AA250" s="3"/>
    </row>
    <row r="251" spans="1:28" x14ac:dyDescent="0.2">
      <c r="A251" s="19" t="s">
        <v>72</v>
      </c>
      <c r="B251" s="21" t="s">
        <v>295</v>
      </c>
      <c r="C251" s="247">
        <v>12000</v>
      </c>
      <c r="D251" s="42"/>
      <c r="E251" s="42"/>
      <c r="F251" s="247">
        <v>8831.8799999999992</v>
      </c>
      <c r="G251" s="247">
        <v>3168.12</v>
      </c>
      <c r="H251" s="259">
        <v>13545</v>
      </c>
      <c r="I251" s="259"/>
      <c r="J251" s="259"/>
      <c r="K251" s="259">
        <v>4000</v>
      </c>
      <c r="L251" s="258">
        <f t="shared" si="5"/>
        <v>9545</v>
      </c>
      <c r="M251" s="194">
        <v>8000</v>
      </c>
      <c r="N251" s="146"/>
      <c r="O251" s="194"/>
      <c r="P251" s="194">
        <v>8000</v>
      </c>
      <c r="Q251" s="194">
        <v>0</v>
      </c>
      <c r="R251" s="228">
        <v>8500</v>
      </c>
      <c r="S251" s="216"/>
      <c r="T251" s="60"/>
      <c r="U251" s="48"/>
      <c r="V251" s="48"/>
      <c r="W251" s="48"/>
      <c r="X251" s="48"/>
      <c r="Y251" s="171"/>
      <c r="Z251" s="134">
        <f>'Initial Allocation'!C252</f>
        <v>0</v>
      </c>
      <c r="AA251" s="3"/>
      <c r="AB251" s="4"/>
    </row>
    <row r="252" spans="1:28" ht="25.5" x14ac:dyDescent="0.2">
      <c r="A252" s="19" t="s">
        <v>73</v>
      </c>
      <c r="B252" s="19"/>
      <c r="C252" s="247">
        <v>2000</v>
      </c>
      <c r="D252" s="42"/>
      <c r="E252" s="42"/>
      <c r="F252" s="247">
        <v>1750</v>
      </c>
      <c r="G252" s="247">
        <v>250</v>
      </c>
      <c r="H252" s="259">
        <v>1625</v>
      </c>
      <c r="I252" s="259"/>
      <c r="J252" s="262">
        <v>541.66999999999996</v>
      </c>
      <c r="K252" s="259">
        <v>0</v>
      </c>
      <c r="L252" s="258">
        <f t="shared" si="5"/>
        <v>1083.33</v>
      </c>
      <c r="M252" s="194">
        <v>0</v>
      </c>
      <c r="N252" s="146"/>
      <c r="O252" s="194"/>
      <c r="P252" s="194"/>
      <c r="Q252" s="194">
        <v>0</v>
      </c>
      <c r="R252" s="228"/>
      <c r="S252" s="216"/>
      <c r="T252" s="48"/>
      <c r="U252" s="48"/>
      <c r="V252" s="48"/>
      <c r="W252" s="48"/>
      <c r="X252" s="48"/>
      <c r="Y252" s="171"/>
      <c r="Z252" s="134">
        <f>'Initial Allocation'!C253</f>
        <v>500</v>
      </c>
      <c r="AA252" s="3"/>
      <c r="AB252" s="4"/>
    </row>
    <row r="253" spans="1:28" s="28" customFormat="1" x14ac:dyDescent="0.2">
      <c r="A253" s="21" t="s">
        <v>342</v>
      </c>
      <c r="B253" s="19"/>
      <c r="C253" s="247"/>
      <c r="D253" s="42"/>
      <c r="E253" s="42"/>
      <c r="F253" s="247"/>
      <c r="G253" s="247"/>
      <c r="H253" s="259"/>
      <c r="I253" s="259"/>
      <c r="J253" s="262"/>
      <c r="K253" s="259"/>
      <c r="L253" s="258"/>
      <c r="M253" s="194"/>
      <c r="N253" s="146"/>
      <c r="O253" s="194"/>
      <c r="P253" s="194"/>
      <c r="Q253" s="194"/>
      <c r="R253" s="228">
        <v>500</v>
      </c>
      <c r="S253" s="216">
        <v>1500</v>
      </c>
      <c r="T253" s="48" t="s">
        <v>295</v>
      </c>
      <c r="U253" s="48" t="s">
        <v>295</v>
      </c>
      <c r="V253" s="48" t="s">
        <v>295</v>
      </c>
      <c r="W253" s="48"/>
      <c r="X253" s="48" t="s">
        <v>295</v>
      </c>
      <c r="Y253" s="171" t="s">
        <v>295</v>
      </c>
      <c r="Z253" s="134">
        <f>'Initial Allocation'!C254</f>
        <v>650</v>
      </c>
      <c r="AA253" s="3"/>
    </row>
    <row r="254" spans="1:28" s="142" customFormat="1" ht="25.5" x14ac:dyDescent="0.2">
      <c r="A254" s="124" t="s">
        <v>306</v>
      </c>
      <c r="B254" s="211"/>
      <c r="C254" s="247">
        <v>350</v>
      </c>
      <c r="D254" s="42"/>
      <c r="E254" s="245">
        <v>350</v>
      </c>
      <c r="F254" s="247">
        <v>0</v>
      </c>
      <c r="G254" s="247">
        <v>0</v>
      </c>
      <c r="H254" s="259"/>
      <c r="I254" s="259"/>
      <c r="J254" s="259"/>
      <c r="K254" s="259"/>
      <c r="L254" s="258" t="s">
        <v>282</v>
      </c>
      <c r="M254" s="194">
        <v>0</v>
      </c>
      <c r="N254" s="146"/>
      <c r="O254" s="194"/>
      <c r="P254" s="194"/>
      <c r="Q254" s="194">
        <v>0</v>
      </c>
      <c r="R254" s="228">
        <v>500</v>
      </c>
      <c r="S254" s="216">
        <v>5500</v>
      </c>
      <c r="T254" s="60" t="s">
        <v>295</v>
      </c>
      <c r="U254" s="60" t="s">
        <v>295</v>
      </c>
      <c r="V254" s="60" t="s">
        <v>295</v>
      </c>
      <c r="W254" s="60"/>
      <c r="X254" s="60" t="s">
        <v>295</v>
      </c>
      <c r="Y254" s="172" t="s">
        <v>295</v>
      </c>
      <c r="Z254" s="134">
        <f>'Initial Allocation'!C255</f>
        <v>650</v>
      </c>
      <c r="AA254" s="136"/>
    </row>
    <row r="255" spans="1:28" ht="25.5" x14ac:dyDescent="0.2">
      <c r="A255" s="19" t="s">
        <v>209</v>
      </c>
      <c r="B255" s="19"/>
      <c r="C255" s="247" t="s">
        <v>98</v>
      </c>
      <c r="D255" s="43"/>
      <c r="E255" s="43"/>
      <c r="F255" s="248"/>
      <c r="G255" s="248"/>
      <c r="H255" s="259">
        <v>400</v>
      </c>
      <c r="I255" s="259"/>
      <c r="J255" s="259"/>
      <c r="K255" s="259">
        <v>0</v>
      </c>
      <c r="L255" s="258">
        <f t="shared" si="5"/>
        <v>400</v>
      </c>
      <c r="M255" s="194">
        <v>0</v>
      </c>
      <c r="N255" s="146"/>
      <c r="O255" s="194"/>
      <c r="P255" s="194"/>
      <c r="Q255" s="194">
        <v>0</v>
      </c>
      <c r="R255" s="228"/>
      <c r="S255" s="216"/>
      <c r="T255" s="48"/>
      <c r="U255" s="48"/>
      <c r="V255" s="48"/>
      <c r="W255" s="48"/>
      <c r="X255" s="48"/>
      <c r="Y255" s="171"/>
      <c r="Z255" s="134">
        <f>'Initial Allocation'!C256</f>
        <v>0</v>
      </c>
      <c r="AA255" s="3"/>
      <c r="AB255" s="4"/>
    </row>
    <row r="256" spans="1:28" s="28" customFormat="1" x14ac:dyDescent="0.2">
      <c r="A256" s="21" t="s">
        <v>257</v>
      </c>
      <c r="B256" s="19"/>
      <c r="C256" s="248"/>
      <c r="D256" s="45"/>
      <c r="E256" s="45"/>
      <c r="F256" s="251"/>
      <c r="G256" s="251"/>
      <c r="H256" s="267">
        <v>0</v>
      </c>
      <c r="I256" s="267">
        <v>400</v>
      </c>
      <c r="J256" s="267"/>
      <c r="K256" s="267">
        <v>400</v>
      </c>
      <c r="L256" s="258">
        <f t="shared" si="5"/>
        <v>0</v>
      </c>
      <c r="M256" s="201">
        <v>500</v>
      </c>
      <c r="N256" s="154"/>
      <c r="O256" s="201"/>
      <c r="P256" s="201">
        <v>500</v>
      </c>
      <c r="Q256" s="154">
        <v>0</v>
      </c>
      <c r="R256" s="233">
        <v>500</v>
      </c>
      <c r="S256" s="243">
        <v>650</v>
      </c>
      <c r="T256" s="122" t="s">
        <v>295</v>
      </c>
      <c r="U256" s="122" t="s">
        <v>295</v>
      </c>
      <c r="V256" s="108" t="s">
        <v>295</v>
      </c>
      <c r="W256" s="108"/>
      <c r="X256" s="62" t="s">
        <v>295</v>
      </c>
      <c r="Y256" s="173" t="s">
        <v>295</v>
      </c>
      <c r="Z256" s="134">
        <f>'Initial Allocation'!C257</f>
        <v>650</v>
      </c>
      <c r="AA256" s="3"/>
    </row>
    <row r="257" spans="1:28" s="3" customFormat="1" x14ac:dyDescent="0.2">
      <c r="A257" s="21" t="s">
        <v>353</v>
      </c>
      <c r="B257" s="19"/>
      <c r="C257" s="247" t="s">
        <v>281</v>
      </c>
      <c r="D257" s="45"/>
      <c r="E257" s="45"/>
      <c r="F257" s="251"/>
      <c r="G257" s="251"/>
      <c r="H257" s="267">
        <v>500</v>
      </c>
      <c r="I257" s="267"/>
      <c r="J257" s="267"/>
      <c r="K257" s="267">
        <v>0</v>
      </c>
      <c r="L257" s="258">
        <f t="shared" si="5"/>
        <v>500</v>
      </c>
      <c r="M257" s="201">
        <v>300</v>
      </c>
      <c r="N257" s="154"/>
      <c r="O257" s="201"/>
      <c r="P257" s="201"/>
      <c r="Q257" s="154">
        <v>300</v>
      </c>
      <c r="R257" s="233">
        <v>500</v>
      </c>
      <c r="S257" s="243">
        <v>3500</v>
      </c>
      <c r="T257" s="108" t="s">
        <v>295</v>
      </c>
      <c r="U257" s="108" t="s">
        <v>295</v>
      </c>
      <c r="V257" s="108" t="s">
        <v>295</v>
      </c>
      <c r="W257" s="108"/>
      <c r="X257" s="62" t="s">
        <v>295</v>
      </c>
      <c r="Y257" s="173" t="s">
        <v>295</v>
      </c>
      <c r="Z257" s="134">
        <f>'Initial Allocation'!C258</f>
        <v>300</v>
      </c>
    </row>
    <row r="258" spans="1:28" x14ac:dyDescent="0.2">
      <c r="A258" s="19" t="s">
        <v>146</v>
      </c>
      <c r="B258" s="19"/>
      <c r="C258" s="247">
        <v>1500</v>
      </c>
      <c r="D258" s="42"/>
      <c r="E258" s="42"/>
      <c r="F258" s="247"/>
      <c r="G258" s="247">
        <v>1500</v>
      </c>
      <c r="H258" s="259">
        <v>1000</v>
      </c>
      <c r="I258" s="259"/>
      <c r="J258" s="259"/>
      <c r="K258" s="259">
        <v>0</v>
      </c>
      <c r="L258" s="258">
        <f t="shared" si="5"/>
        <v>1000</v>
      </c>
      <c r="M258" s="194">
        <v>500</v>
      </c>
      <c r="N258" s="146"/>
      <c r="O258" s="194"/>
      <c r="P258" s="194">
        <v>500</v>
      </c>
      <c r="Q258" s="146">
        <v>0</v>
      </c>
      <c r="R258" s="228">
        <v>500</v>
      </c>
      <c r="S258" s="216">
        <v>1000</v>
      </c>
      <c r="T258" s="107" t="s">
        <v>295</v>
      </c>
      <c r="U258" s="107" t="s">
        <v>295</v>
      </c>
      <c r="V258" s="107" t="s">
        <v>295</v>
      </c>
      <c r="W258" s="107"/>
      <c r="X258" s="48" t="s">
        <v>295</v>
      </c>
      <c r="Y258" s="171" t="s">
        <v>295</v>
      </c>
      <c r="Z258" s="134">
        <f>'Initial Allocation'!C259</f>
        <v>1000</v>
      </c>
      <c r="AA258" s="3"/>
      <c r="AB258" s="4"/>
    </row>
    <row r="259" spans="1:28" x14ac:dyDescent="0.2">
      <c r="A259" s="19" t="s">
        <v>165</v>
      </c>
      <c r="B259" s="19"/>
      <c r="C259" s="247">
        <v>500</v>
      </c>
      <c r="D259" s="42"/>
      <c r="E259" s="42"/>
      <c r="F259" s="247">
        <v>500</v>
      </c>
      <c r="G259" s="247">
        <v>0</v>
      </c>
      <c r="H259" s="259">
        <v>500</v>
      </c>
      <c r="I259" s="259"/>
      <c r="J259" s="259"/>
      <c r="K259" s="259">
        <v>500</v>
      </c>
      <c r="L259" s="258">
        <f t="shared" si="5"/>
        <v>0</v>
      </c>
      <c r="M259" s="194">
        <v>650</v>
      </c>
      <c r="N259" s="146"/>
      <c r="O259" s="194"/>
      <c r="P259" s="194"/>
      <c r="Q259" s="146">
        <v>650</v>
      </c>
      <c r="R259" s="228">
        <v>700</v>
      </c>
      <c r="S259" s="216">
        <v>1500</v>
      </c>
      <c r="T259" s="48" t="s">
        <v>295</v>
      </c>
      <c r="U259" s="107" t="s">
        <v>295</v>
      </c>
      <c r="V259" s="107" t="s">
        <v>295</v>
      </c>
      <c r="W259" s="107"/>
      <c r="X259" s="48" t="s">
        <v>295</v>
      </c>
      <c r="Y259" s="171" t="s">
        <v>295</v>
      </c>
      <c r="Z259" s="134">
        <f>'Initial Allocation'!C260</f>
        <v>850</v>
      </c>
      <c r="AA259" s="3"/>
      <c r="AB259" s="4"/>
    </row>
    <row r="260" spans="1:28" x14ac:dyDescent="0.2">
      <c r="A260" s="19" t="s">
        <v>218</v>
      </c>
      <c r="B260" s="21" t="s">
        <v>295</v>
      </c>
      <c r="C260" s="247" t="s">
        <v>280</v>
      </c>
      <c r="D260" s="43"/>
      <c r="E260" s="43"/>
      <c r="F260" s="248"/>
      <c r="G260" s="248"/>
      <c r="H260" s="259">
        <v>450</v>
      </c>
      <c r="I260" s="259"/>
      <c r="J260" s="259"/>
      <c r="K260" s="259">
        <v>225</v>
      </c>
      <c r="L260" s="258">
        <f t="shared" si="5"/>
        <v>225</v>
      </c>
      <c r="M260" s="194">
        <v>450</v>
      </c>
      <c r="N260" s="146"/>
      <c r="O260" s="194"/>
      <c r="P260" s="194">
        <v>419.76</v>
      </c>
      <c r="Q260" s="146">
        <f>M260-P260</f>
        <v>30.240000000000009</v>
      </c>
      <c r="R260" s="228">
        <v>600</v>
      </c>
      <c r="S260" s="216"/>
      <c r="T260" s="60"/>
      <c r="U260" s="48"/>
      <c r="V260" s="48"/>
      <c r="W260" s="48"/>
      <c r="X260" s="60" t="s">
        <v>295</v>
      </c>
      <c r="Y260" s="171" t="s">
        <v>295</v>
      </c>
      <c r="Z260" s="134">
        <f>'Initial Allocation'!C261</f>
        <v>0</v>
      </c>
      <c r="AA260" s="3"/>
      <c r="AB260" s="4"/>
    </row>
    <row r="261" spans="1:28" x14ac:dyDescent="0.2">
      <c r="A261" s="19" t="s">
        <v>230</v>
      </c>
      <c r="B261" s="19"/>
      <c r="C261" s="247" t="s">
        <v>98</v>
      </c>
      <c r="D261" s="43"/>
      <c r="E261" s="43"/>
      <c r="F261" s="248"/>
      <c r="G261" s="248"/>
      <c r="H261" s="259">
        <v>300</v>
      </c>
      <c r="I261" s="259"/>
      <c r="J261" s="259"/>
      <c r="K261" s="259">
        <v>0</v>
      </c>
      <c r="L261" s="258">
        <f t="shared" si="5"/>
        <v>300</v>
      </c>
      <c r="M261" s="194">
        <v>0</v>
      </c>
      <c r="N261" s="146"/>
      <c r="O261" s="194"/>
      <c r="P261" s="194"/>
      <c r="Q261" s="146"/>
      <c r="R261" s="228"/>
      <c r="S261" s="216"/>
      <c r="T261" s="48"/>
      <c r="U261" s="48"/>
      <c r="V261" s="48"/>
      <c r="W261" s="48"/>
      <c r="X261" s="48"/>
      <c r="Y261" s="171"/>
      <c r="Z261" s="134">
        <f>'Initial Allocation'!C262</f>
        <v>0</v>
      </c>
      <c r="AA261" s="3"/>
      <c r="AB261" s="4"/>
    </row>
    <row r="262" spans="1:28" x14ac:dyDescent="0.2">
      <c r="A262" s="19" t="s">
        <v>143</v>
      </c>
      <c r="B262" s="19"/>
      <c r="C262" s="247">
        <v>1000</v>
      </c>
      <c r="D262" s="42"/>
      <c r="E262" s="42"/>
      <c r="F262" s="247">
        <v>1000</v>
      </c>
      <c r="G262" s="247">
        <v>0</v>
      </c>
      <c r="H262" s="259">
        <v>1300</v>
      </c>
      <c r="I262" s="259"/>
      <c r="J262" s="259"/>
      <c r="K262" s="259">
        <v>0</v>
      </c>
      <c r="L262" s="258">
        <f t="shared" si="5"/>
        <v>1300</v>
      </c>
      <c r="M262" s="194">
        <v>1500</v>
      </c>
      <c r="N262" s="146"/>
      <c r="O262" s="194"/>
      <c r="P262" s="194">
        <v>66.81</v>
      </c>
      <c r="Q262" s="146">
        <f>M262-P262</f>
        <v>1433.19</v>
      </c>
      <c r="R262" s="228">
        <v>1200</v>
      </c>
      <c r="S262" s="216"/>
      <c r="T262" s="48"/>
      <c r="U262" s="60" t="s">
        <v>295</v>
      </c>
      <c r="V262" s="107"/>
      <c r="W262" s="107"/>
      <c r="X262" s="48"/>
      <c r="Y262" s="171"/>
      <c r="Z262" s="134">
        <f>'Initial Allocation'!C263</f>
        <v>0</v>
      </c>
      <c r="AA262" s="3"/>
      <c r="AB262" s="4"/>
    </row>
    <row r="263" spans="1:28" x14ac:dyDescent="0.2">
      <c r="A263" s="19" t="s">
        <v>74</v>
      </c>
      <c r="B263" s="19"/>
      <c r="C263" s="247">
        <v>8000</v>
      </c>
      <c r="D263" s="42"/>
      <c r="E263" s="42"/>
      <c r="F263" s="247">
        <v>8000</v>
      </c>
      <c r="G263" s="247">
        <v>0</v>
      </c>
      <c r="H263" s="259">
        <v>8400</v>
      </c>
      <c r="I263" s="259"/>
      <c r="J263" s="259"/>
      <c r="K263" s="259">
        <v>8375.89</v>
      </c>
      <c r="L263" s="258">
        <f t="shared" si="5"/>
        <v>24.110000000000582</v>
      </c>
      <c r="M263" s="194">
        <v>8000</v>
      </c>
      <c r="N263" s="146"/>
      <c r="O263" s="194"/>
      <c r="P263" s="194">
        <v>8000</v>
      </c>
      <c r="Q263" s="146">
        <v>0</v>
      </c>
      <c r="R263" s="228">
        <v>8000</v>
      </c>
      <c r="S263" s="216">
        <v>8000</v>
      </c>
      <c r="T263" s="60" t="s">
        <v>295</v>
      </c>
      <c r="U263" s="60" t="s">
        <v>295</v>
      </c>
      <c r="V263" s="107" t="s">
        <v>295</v>
      </c>
      <c r="W263" s="107"/>
      <c r="X263" s="48" t="s">
        <v>295</v>
      </c>
      <c r="Y263" s="172" t="s">
        <v>295</v>
      </c>
      <c r="Z263" s="134">
        <f>'Initial Allocation'!C264</f>
        <v>8000</v>
      </c>
      <c r="AA263" s="3"/>
      <c r="AB263" s="4"/>
    </row>
    <row r="264" spans="1:28" x14ac:dyDescent="0.2">
      <c r="A264" s="19" t="s">
        <v>155</v>
      </c>
      <c r="B264" s="19"/>
      <c r="C264" s="247">
        <v>540</v>
      </c>
      <c r="D264" s="42"/>
      <c r="E264" s="42"/>
      <c r="F264" s="247"/>
      <c r="G264" s="247">
        <v>540</v>
      </c>
      <c r="H264" s="259">
        <v>260</v>
      </c>
      <c r="I264" s="259"/>
      <c r="J264" s="259"/>
      <c r="K264" s="259"/>
      <c r="L264" s="258">
        <f t="shared" si="5"/>
        <v>260</v>
      </c>
      <c r="M264" s="194">
        <v>0</v>
      </c>
      <c r="N264" s="146"/>
      <c r="O264" s="194"/>
      <c r="P264" s="194"/>
      <c r="Q264" s="146">
        <v>0</v>
      </c>
      <c r="R264" s="228"/>
      <c r="S264" s="216"/>
      <c r="T264" s="48"/>
      <c r="U264" s="48"/>
      <c r="V264" s="48"/>
      <c r="W264" s="48"/>
      <c r="X264" s="49"/>
      <c r="Y264" s="171"/>
      <c r="Z264" s="134">
        <f>'Initial Allocation'!C265</f>
        <v>0</v>
      </c>
      <c r="AA264" s="3"/>
      <c r="AB264" s="4"/>
    </row>
    <row r="265" spans="1:28" ht="45.75" customHeight="1" x14ac:dyDescent="0.2">
      <c r="A265" s="19"/>
      <c r="B265" s="19"/>
      <c r="C265" s="253">
        <f>SUM(C6:C264)</f>
        <v>371680</v>
      </c>
      <c r="D265" s="227"/>
      <c r="E265" s="227"/>
      <c r="F265" s="253">
        <f>SUM(F5:F264)</f>
        <v>336281.73</v>
      </c>
      <c r="G265" s="253">
        <f>SUM(G6:G264)</f>
        <v>41883.540000000008</v>
      </c>
      <c r="H265" s="271">
        <f>SUM(H5:H264)</f>
        <v>371490</v>
      </c>
      <c r="I265" s="271">
        <f>SUM(I122:I264)</f>
        <v>3550.24</v>
      </c>
      <c r="J265" s="271"/>
      <c r="K265" s="271">
        <f>SUM(K5:K264)</f>
        <v>263159.42999999993</v>
      </c>
      <c r="L265" s="272">
        <f>SUM(L5:L264)</f>
        <v>107495.8</v>
      </c>
      <c r="M265" s="204">
        <f>SUM(M5:M264)</f>
        <v>372935</v>
      </c>
      <c r="N265" s="151"/>
      <c r="O265" s="204">
        <f>SUM(O5:O264)</f>
        <v>14005.89</v>
      </c>
      <c r="P265" s="204">
        <f>SUM(P5:P264)</f>
        <v>271220.09999999998</v>
      </c>
      <c r="Q265" s="151">
        <f>SUM(Q5:Q264)</f>
        <v>99712.89</v>
      </c>
      <c r="R265" s="235">
        <f>SUM(R5:R264)</f>
        <v>391680</v>
      </c>
      <c r="S265" s="214">
        <f>SUM(S5:S264)</f>
        <v>507240.14</v>
      </c>
      <c r="T265" s="32"/>
      <c r="U265" s="318" t="s">
        <v>108</v>
      </c>
      <c r="V265" s="319"/>
      <c r="W265" s="319"/>
      <c r="X265" s="320"/>
      <c r="Y265" s="27"/>
      <c r="Z265" s="15">
        <f>SUM(Z5:Z264)</f>
        <v>382336</v>
      </c>
      <c r="AA265" s="3"/>
      <c r="AB265" s="3"/>
    </row>
    <row r="266" spans="1:28" ht="69.75" customHeight="1" x14ac:dyDescent="0.2">
      <c r="A266" s="321" t="s">
        <v>93</v>
      </c>
      <c r="B266" s="322"/>
      <c r="C266" s="322"/>
      <c r="D266" s="322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2"/>
      <c r="Z266" s="323"/>
      <c r="AA266" s="4"/>
      <c r="AB266" s="4"/>
    </row>
    <row r="267" spans="1:28" ht="25.5" x14ac:dyDescent="0.2">
      <c r="A267" s="11" t="s">
        <v>75</v>
      </c>
      <c r="B267" s="19"/>
      <c r="C267" s="43" t="s">
        <v>98</v>
      </c>
      <c r="D267" s="43"/>
      <c r="E267" s="43"/>
      <c r="F267" s="43"/>
      <c r="G267" s="43"/>
      <c r="H267" s="273">
        <v>1000</v>
      </c>
      <c r="I267" s="273">
        <v>0</v>
      </c>
      <c r="J267" s="273"/>
      <c r="K267" s="273">
        <v>978.86</v>
      </c>
      <c r="L267" s="273">
        <f>H267+I267-J267-K267</f>
        <v>21.139999999999986</v>
      </c>
      <c r="M267" s="236">
        <v>1300</v>
      </c>
      <c r="N267" s="237"/>
      <c r="O267" s="237"/>
      <c r="P267" s="236">
        <v>1300</v>
      </c>
      <c r="Q267" s="236">
        <f>M267-P267</f>
        <v>0</v>
      </c>
      <c r="R267" s="228">
        <v>1190</v>
      </c>
      <c r="S267" s="216">
        <v>2000</v>
      </c>
      <c r="T267" s="60" t="s">
        <v>295</v>
      </c>
      <c r="U267" s="60" t="s">
        <v>295</v>
      </c>
      <c r="V267" s="60" t="s">
        <v>295</v>
      </c>
      <c r="W267" s="60"/>
      <c r="X267" s="48" t="s">
        <v>295</v>
      </c>
      <c r="Y267" s="171" t="s">
        <v>295</v>
      </c>
      <c r="Z267" s="39">
        <f>'Initial Allocation'!C268</f>
        <v>1500</v>
      </c>
      <c r="AA267" s="3"/>
      <c r="AB267" s="4"/>
    </row>
    <row r="268" spans="1:28" ht="38.25" x14ac:dyDescent="0.2">
      <c r="A268" s="11" t="s">
        <v>76</v>
      </c>
      <c r="B268" s="19"/>
      <c r="C268" s="247">
        <v>4800</v>
      </c>
      <c r="D268" s="247"/>
      <c r="E268" s="247"/>
      <c r="F268" s="247">
        <v>4800</v>
      </c>
      <c r="G268" s="247">
        <v>0</v>
      </c>
      <c r="H268" s="259">
        <v>6000</v>
      </c>
      <c r="I268" s="259">
        <v>0</v>
      </c>
      <c r="J268" s="259"/>
      <c r="K268" s="259">
        <v>4094.1</v>
      </c>
      <c r="L268" s="259">
        <f t="shared" ref="L268:L300" si="6">H268+I268-J268-K268</f>
        <v>1905.9</v>
      </c>
      <c r="M268" s="236">
        <v>7500</v>
      </c>
      <c r="N268" s="236"/>
      <c r="O268" s="236"/>
      <c r="P268" s="236">
        <v>3132</v>
      </c>
      <c r="Q268" s="236">
        <f>M268-P268</f>
        <v>4368</v>
      </c>
      <c r="R268" s="228">
        <v>15000</v>
      </c>
      <c r="S268" s="216">
        <v>15000</v>
      </c>
      <c r="T268" s="115" t="s">
        <v>295</v>
      </c>
      <c r="U268" s="60" t="s">
        <v>295</v>
      </c>
      <c r="V268" s="60" t="s">
        <v>295</v>
      </c>
      <c r="W268" s="60"/>
      <c r="X268" s="48" t="s">
        <v>295</v>
      </c>
      <c r="Y268" s="171" t="s">
        <v>295</v>
      </c>
      <c r="Z268" s="39">
        <f>'Initial Allocation'!C269</f>
        <v>10000</v>
      </c>
      <c r="AA268" s="3"/>
      <c r="AB268" s="4"/>
    </row>
    <row r="269" spans="1:28" ht="25.5" x14ac:dyDescent="0.2">
      <c r="A269" s="19" t="s">
        <v>161</v>
      </c>
      <c r="B269" s="19"/>
      <c r="C269" s="247">
        <v>750</v>
      </c>
      <c r="D269" s="247"/>
      <c r="E269" s="247"/>
      <c r="F269" s="247">
        <v>836.55</v>
      </c>
      <c r="G269" s="247">
        <v>-86.55</v>
      </c>
      <c r="H269" s="259">
        <v>1000</v>
      </c>
      <c r="I269" s="259">
        <v>320</v>
      </c>
      <c r="J269" s="259"/>
      <c r="K269" s="259">
        <v>1320</v>
      </c>
      <c r="L269" s="259">
        <f t="shared" si="6"/>
        <v>0</v>
      </c>
      <c r="M269" s="194">
        <v>1300</v>
      </c>
      <c r="N269" s="194"/>
      <c r="O269" s="194"/>
      <c r="P269" s="194">
        <v>1300</v>
      </c>
      <c r="Q269" s="194">
        <f>M269-P269</f>
        <v>0</v>
      </c>
      <c r="R269" s="228">
        <v>3000</v>
      </c>
      <c r="S269" s="216">
        <v>4000</v>
      </c>
      <c r="T269" s="60" t="s">
        <v>295</v>
      </c>
      <c r="U269" s="48" t="s">
        <v>295</v>
      </c>
      <c r="V269" s="48" t="s">
        <v>295</v>
      </c>
      <c r="W269" s="48">
        <v>0.2</v>
      </c>
      <c r="X269" s="48" t="s">
        <v>295</v>
      </c>
      <c r="Y269" s="171" t="s">
        <v>295</v>
      </c>
      <c r="Z269" s="39">
        <f>'Initial Allocation'!C270</f>
        <v>2000</v>
      </c>
      <c r="AA269" s="3"/>
      <c r="AB269" s="4"/>
    </row>
    <row r="270" spans="1:28" x14ac:dyDescent="0.2">
      <c r="A270" s="11" t="s">
        <v>77</v>
      </c>
      <c r="B270" s="19"/>
      <c r="C270" s="247">
        <v>11000</v>
      </c>
      <c r="D270" s="247"/>
      <c r="E270" s="247"/>
      <c r="F270" s="247">
        <v>11061.47</v>
      </c>
      <c r="G270" s="247">
        <v>-61.47</v>
      </c>
      <c r="H270" s="259">
        <v>11000</v>
      </c>
      <c r="I270" s="259">
        <v>0</v>
      </c>
      <c r="J270" s="259"/>
      <c r="K270" s="259">
        <v>4456.59</v>
      </c>
      <c r="L270" s="259">
        <f t="shared" si="6"/>
        <v>6543.41</v>
      </c>
      <c r="M270" s="194">
        <v>11700</v>
      </c>
      <c r="N270" s="194"/>
      <c r="O270" s="194"/>
      <c r="P270" s="194">
        <v>2637.5</v>
      </c>
      <c r="Q270" s="194">
        <f>M270-P270</f>
        <v>9062.5</v>
      </c>
      <c r="R270" s="228">
        <v>2500</v>
      </c>
      <c r="S270" s="216">
        <v>13000</v>
      </c>
      <c r="T270" s="60" t="s">
        <v>295</v>
      </c>
      <c r="U270" s="48" t="s">
        <v>295</v>
      </c>
      <c r="V270" s="48" t="s">
        <v>295</v>
      </c>
      <c r="W270" s="48"/>
      <c r="X270" s="48" t="s">
        <v>295</v>
      </c>
      <c r="Y270" s="171" t="s">
        <v>295</v>
      </c>
      <c r="Z270" s="39">
        <f>'Initial Allocation'!C271</f>
        <v>6500</v>
      </c>
      <c r="AA270" s="3"/>
      <c r="AB270" s="4"/>
    </row>
    <row r="271" spans="1:28" ht="25.5" x14ac:dyDescent="0.2">
      <c r="A271" s="11" t="s">
        <v>78</v>
      </c>
      <c r="B271" s="19"/>
      <c r="C271" s="247">
        <v>4895</v>
      </c>
      <c r="D271" s="247">
        <v>205</v>
      </c>
      <c r="E271" s="247"/>
      <c r="F271" s="247">
        <v>5099.3900000000003</v>
      </c>
      <c r="G271" s="247">
        <v>0.61</v>
      </c>
      <c r="H271" s="259">
        <v>5000</v>
      </c>
      <c r="I271" s="259">
        <v>0</v>
      </c>
      <c r="J271" s="259"/>
      <c r="K271" s="259">
        <v>3772.25</v>
      </c>
      <c r="L271" s="259">
        <f t="shared" si="6"/>
        <v>1227.75</v>
      </c>
      <c r="M271" s="194"/>
      <c r="N271" s="194"/>
      <c r="O271" s="194"/>
      <c r="P271" s="194"/>
      <c r="Q271" s="194"/>
      <c r="R271" s="228">
        <v>135</v>
      </c>
      <c r="S271" s="216">
        <v>5000</v>
      </c>
      <c r="T271" s="48" t="s">
        <v>295</v>
      </c>
      <c r="U271" s="48" t="s">
        <v>295</v>
      </c>
      <c r="V271" s="48" t="s">
        <v>295</v>
      </c>
      <c r="W271" s="48"/>
      <c r="X271" s="48" t="s">
        <v>295</v>
      </c>
      <c r="Y271" s="171" t="s">
        <v>295</v>
      </c>
      <c r="Z271" s="39">
        <f>'Initial Allocation'!C272</f>
        <v>2700</v>
      </c>
      <c r="AA271" s="3"/>
      <c r="AB271" s="4"/>
    </row>
    <row r="272" spans="1:28" ht="25.5" x14ac:dyDescent="0.2">
      <c r="A272" s="11" t="s">
        <v>79</v>
      </c>
      <c r="B272" s="21" t="s">
        <v>295</v>
      </c>
      <c r="C272" s="247">
        <v>600</v>
      </c>
      <c r="D272" s="247"/>
      <c r="E272" s="247"/>
      <c r="F272" s="247">
        <v>528</v>
      </c>
      <c r="G272" s="247">
        <v>72</v>
      </c>
      <c r="H272" s="259">
        <v>0</v>
      </c>
      <c r="I272" s="259">
        <v>0</v>
      </c>
      <c r="J272" s="259"/>
      <c r="K272" s="259"/>
      <c r="L272" s="259">
        <f t="shared" si="6"/>
        <v>0</v>
      </c>
      <c r="M272" s="194">
        <v>750</v>
      </c>
      <c r="N272" s="194"/>
      <c r="O272" s="194"/>
      <c r="P272" s="194">
        <v>750</v>
      </c>
      <c r="Q272" s="194">
        <f>M272-P272</f>
        <v>0</v>
      </c>
      <c r="R272" s="228">
        <v>900</v>
      </c>
      <c r="S272" s="216">
        <v>300</v>
      </c>
      <c r="T272" s="48" t="s">
        <v>295</v>
      </c>
      <c r="U272" s="48" t="s">
        <v>295</v>
      </c>
      <c r="V272" s="48" t="s">
        <v>295</v>
      </c>
      <c r="W272" s="48"/>
      <c r="X272" s="48" t="s">
        <v>295</v>
      </c>
      <c r="Y272" s="171" t="s">
        <v>295</v>
      </c>
      <c r="Z272" s="39">
        <f>'Initial Allocation'!C273</f>
        <v>1170</v>
      </c>
      <c r="AA272" s="3"/>
      <c r="AB272" s="4"/>
    </row>
    <row r="273" spans="1:28" ht="25.5" x14ac:dyDescent="0.2">
      <c r="A273" s="12" t="s">
        <v>97</v>
      </c>
      <c r="B273" s="21" t="s">
        <v>295</v>
      </c>
      <c r="C273" s="247">
        <v>2050</v>
      </c>
      <c r="D273" s="247"/>
      <c r="E273" s="247"/>
      <c r="F273" s="247">
        <v>2002.9</v>
      </c>
      <c r="G273" s="247">
        <v>47.1</v>
      </c>
      <c r="H273" s="259">
        <v>2050</v>
      </c>
      <c r="I273" s="259">
        <v>0</v>
      </c>
      <c r="J273" s="262">
        <v>683.33</v>
      </c>
      <c r="K273" s="259"/>
      <c r="L273" s="259">
        <f t="shared" si="6"/>
        <v>1366.67</v>
      </c>
      <c r="M273" s="194"/>
      <c r="N273" s="194"/>
      <c r="O273" s="194"/>
      <c r="P273" s="194"/>
      <c r="Q273" s="194"/>
      <c r="R273" s="228">
        <v>2550</v>
      </c>
      <c r="S273" s="216"/>
      <c r="T273" s="48"/>
      <c r="U273" s="48"/>
      <c r="V273" s="48"/>
      <c r="W273" s="169"/>
      <c r="X273" s="48"/>
      <c r="Y273" s="171"/>
      <c r="Z273" s="39">
        <f>'Initial Allocation'!C274</f>
        <v>0</v>
      </c>
      <c r="AA273" s="3"/>
      <c r="AB273" s="4"/>
    </row>
    <row r="274" spans="1:28" ht="25.5" x14ac:dyDescent="0.2">
      <c r="A274" s="12" t="s">
        <v>99</v>
      </c>
      <c r="B274" s="21"/>
      <c r="C274" s="247">
        <v>100</v>
      </c>
      <c r="D274" s="247"/>
      <c r="E274" s="247"/>
      <c r="F274" s="247">
        <v>100</v>
      </c>
      <c r="G274" s="247">
        <v>0</v>
      </c>
      <c r="H274" s="259">
        <v>100</v>
      </c>
      <c r="I274" s="259">
        <v>0</v>
      </c>
      <c r="J274" s="259"/>
      <c r="K274" s="259">
        <v>0</v>
      </c>
      <c r="L274" s="259">
        <f t="shared" si="6"/>
        <v>100</v>
      </c>
      <c r="M274" s="194"/>
      <c r="N274" s="194"/>
      <c r="O274" s="194"/>
      <c r="P274" s="194"/>
      <c r="Q274" s="194"/>
      <c r="R274" s="228"/>
      <c r="S274" s="216">
        <v>1100</v>
      </c>
      <c r="T274" s="48" t="s">
        <v>295</v>
      </c>
      <c r="U274" s="48" t="s">
        <v>295</v>
      </c>
      <c r="V274" s="48" t="s">
        <v>295</v>
      </c>
      <c r="W274" s="48"/>
      <c r="X274" s="48" t="s">
        <v>295</v>
      </c>
      <c r="Y274" s="171" t="s">
        <v>295</v>
      </c>
      <c r="Z274" s="39">
        <f>'Initial Allocation'!C275</f>
        <v>465</v>
      </c>
      <c r="AA274" s="3"/>
      <c r="AB274" s="4"/>
    </row>
    <row r="275" spans="1:28" ht="25.5" x14ac:dyDescent="0.2">
      <c r="A275" s="11" t="s">
        <v>80</v>
      </c>
      <c r="B275" s="21" t="s">
        <v>295</v>
      </c>
      <c r="C275" s="247">
        <v>4500</v>
      </c>
      <c r="D275" s="247"/>
      <c r="E275" s="247"/>
      <c r="F275" s="247">
        <v>4500</v>
      </c>
      <c r="G275" s="247">
        <v>0</v>
      </c>
      <c r="H275" s="259">
        <v>4500</v>
      </c>
      <c r="I275" s="259">
        <v>0</v>
      </c>
      <c r="J275" s="259"/>
      <c r="K275" s="259">
        <v>4234.4799999999996</v>
      </c>
      <c r="L275" s="259">
        <f t="shared" si="6"/>
        <v>265.52000000000044</v>
      </c>
      <c r="M275" s="194">
        <v>5000</v>
      </c>
      <c r="N275" s="194"/>
      <c r="O275" s="194"/>
      <c r="P275" s="194">
        <v>2149.6999999999998</v>
      </c>
      <c r="Q275" s="194">
        <f>M275-P275</f>
        <v>2850.3</v>
      </c>
      <c r="R275" s="228">
        <v>7000</v>
      </c>
      <c r="S275" s="216"/>
      <c r="T275" s="107"/>
      <c r="U275" s="107"/>
      <c r="V275" s="107"/>
      <c r="W275" s="107"/>
      <c r="X275" s="48"/>
      <c r="Y275" s="171"/>
      <c r="Z275" s="39">
        <f>'Initial Allocation'!C276</f>
        <v>0</v>
      </c>
      <c r="AA275" s="3"/>
      <c r="AB275" s="4"/>
    </row>
    <row r="276" spans="1:28" ht="25.5" x14ac:dyDescent="0.2">
      <c r="A276" s="11" t="s">
        <v>81</v>
      </c>
      <c r="B276" s="19"/>
      <c r="C276" s="247">
        <v>1600</v>
      </c>
      <c r="D276" s="247"/>
      <c r="E276" s="247"/>
      <c r="F276" s="247">
        <v>1106.72</v>
      </c>
      <c r="G276" s="247">
        <v>493.28</v>
      </c>
      <c r="H276" s="259">
        <v>1400</v>
      </c>
      <c r="I276" s="259">
        <v>0</v>
      </c>
      <c r="J276" s="259"/>
      <c r="K276" s="259">
        <v>828</v>
      </c>
      <c r="L276" s="259">
        <f t="shared" si="6"/>
        <v>572</v>
      </c>
      <c r="M276" s="194">
        <v>1200</v>
      </c>
      <c r="N276" s="194"/>
      <c r="O276" s="194"/>
      <c r="P276" s="194">
        <v>891.99</v>
      </c>
      <c r="Q276" s="194">
        <f>M276-P276</f>
        <v>308.01</v>
      </c>
      <c r="R276" s="228">
        <v>1400</v>
      </c>
      <c r="S276" s="216">
        <v>1400</v>
      </c>
      <c r="T276" s="60" t="s">
        <v>295</v>
      </c>
      <c r="U276" s="48" t="s">
        <v>295</v>
      </c>
      <c r="V276" s="48" t="s">
        <v>295</v>
      </c>
      <c r="W276" s="48"/>
      <c r="X276" s="48" t="s">
        <v>295</v>
      </c>
      <c r="Y276" s="171" t="s">
        <v>295</v>
      </c>
      <c r="Z276" s="39">
        <f>'Initial Allocation'!C277</f>
        <v>1400</v>
      </c>
      <c r="AA276" s="3"/>
      <c r="AB276" s="4"/>
    </row>
    <row r="277" spans="1:28" ht="25.5" x14ac:dyDescent="0.2">
      <c r="A277" s="19" t="s">
        <v>174</v>
      </c>
      <c r="B277" s="19"/>
      <c r="C277" s="247">
        <v>450</v>
      </c>
      <c r="D277" s="247"/>
      <c r="E277" s="247"/>
      <c r="F277" s="247">
        <v>74.34</v>
      </c>
      <c r="G277" s="247">
        <v>375.66</v>
      </c>
      <c r="H277" s="259">
        <v>450</v>
      </c>
      <c r="I277" s="259">
        <v>0</v>
      </c>
      <c r="J277" s="259"/>
      <c r="K277" s="259">
        <v>0</v>
      </c>
      <c r="L277" s="259">
        <f t="shared" si="6"/>
        <v>450</v>
      </c>
      <c r="M277" s="194">
        <v>225</v>
      </c>
      <c r="N277" s="194"/>
      <c r="O277" s="194"/>
      <c r="P277" s="194">
        <v>220.68</v>
      </c>
      <c r="Q277" s="194">
        <f>M277-P277</f>
        <v>4.3199999999999932</v>
      </c>
      <c r="R277" s="228">
        <v>450</v>
      </c>
      <c r="S277" s="216">
        <v>400</v>
      </c>
      <c r="T277" s="107" t="s">
        <v>295</v>
      </c>
      <c r="U277" s="48" t="s">
        <v>295</v>
      </c>
      <c r="V277" s="48" t="s">
        <v>295</v>
      </c>
      <c r="W277" s="48"/>
      <c r="X277" s="48" t="s">
        <v>295</v>
      </c>
      <c r="Y277" s="171" t="s">
        <v>295</v>
      </c>
      <c r="Z277" s="39">
        <f>'Initial Allocation'!C278</f>
        <v>585</v>
      </c>
      <c r="AA277" s="3"/>
      <c r="AB277" s="4"/>
    </row>
    <row r="278" spans="1:28" s="28" customFormat="1" ht="28.5" customHeight="1" x14ac:dyDescent="0.2">
      <c r="A278" s="21" t="s">
        <v>373</v>
      </c>
      <c r="B278" s="21"/>
      <c r="C278" s="247">
        <v>2800</v>
      </c>
      <c r="D278" s="247"/>
      <c r="E278" s="247"/>
      <c r="F278" s="247">
        <v>2800</v>
      </c>
      <c r="G278" s="247">
        <v>0</v>
      </c>
      <c r="H278" s="259">
        <v>1000</v>
      </c>
      <c r="I278" s="259"/>
      <c r="J278" s="259"/>
      <c r="K278" s="259"/>
      <c r="L278" s="259">
        <f t="shared" ref="L278" si="7">H278+I278-J278-K278</f>
        <v>1000</v>
      </c>
      <c r="M278" s="194">
        <v>1300</v>
      </c>
      <c r="N278" s="194"/>
      <c r="O278" s="194"/>
      <c r="P278" s="194">
        <v>1300</v>
      </c>
      <c r="Q278" s="194">
        <v>0</v>
      </c>
      <c r="R278" s="228">
        <v>4000</v>
      </c>
      <c r="S278" s="216">
        <v>4300</v>
      </c>
      <c r="T278" s="60" t="s">
        <v>295</v>
      </c>
      <c r="U278" s="48" t="s">
        <v>295</v>
      </c>
      <c r="V278" s="48" t="s">
        <v>295</v>
      </c>
      <c r="W278" s="48"/>
      <c r="X278" s="48" t="s">
        <v>295</v>
      </c>
      <c r="Y278" s="171" t="s">
        <v>295</v>
      </c>
      <c r="Z278" s="39">
        <f>'Initial Allocation'!C279</f>
        <v>1300</v>
      </c>
      <c r="AA278" s="3"/>
    </row>
    <row r="279" spans="1:28" x14ac:dyDescent="0.2">
      <c r="A279" s="12" t="s">
        <v>133</v>
      </c>
      <c r="B279" s="21"/>
      <c r="C279" s="247">
        <v>160</v>
      </c>
      <c r="D279" s="247"/>
      <c r="E279" s="247"/>
      <c r="F279" s="247">
        <v>0</v>
      </c>
      <c r="G279" s="247">
        <v>160</v>
      </c>
      <c r="H279" s="259">
        <v>100</v>
      </c>
      <c r="I279" s="259">
        <v>0</v>
      </c>
      <c r="J279" s="259"/>
      <c r="K279" s="259">
        <v>0</v>
      </c>
      <c r="L279" s="259">
        <f t="shared" si="6"/>
        <v>100</v>
      </c>
      <c r="M279" s="194"/>
      <c r="N279" s="194"/>
      <c r="O279" s="194"/>
      <c r="P279" s="194"/>
      <c r="Q279" s="194"/>
      <c r="R279" s="228"/>
      <c r="S279" s="216"/>
      <c r="T279" s="48"/>
      <c r="U279" s="48" t="s">
        <v>295</v>
      </c>
      <c r="V279" s="48"/>
      <c r="W279" s="48"/>
      <c r="X279" s="48"/>
      <c r="Y279" s="171"/>
      <c r="Z279" s="39">
        <f>'Initial Allocation'!C280</f>
        <v>0</v>
      </c>
      <c r="AA279" s="3"/>
      <c r="AB279" s="4"/>
    </row>
    <row r="280" spans="1:28" s="28" customFormat="1" x14ac:dyDescent="0.2">
      <c r="A280" s="21" t="s">
        <v>369</v>
      </c>
      <c r="B280" s="21"/>
      <c r="C280" s="247"/>
      <c r="D280" s="247"/>
      <c r="E280" s="247"/>
      <c r="F280" s="247"/>
      <c r="G280" s="247"/>
      <c r="H280" s="259"/>
      <c r="I280" s="259"/>
      <c r="J280" s="259"/>
      <c r="K280" s="259"/>
      <c r="L280" s="259"/>
      <c r="M280" s="194"/>
      <c r="N280" s="194"/>
      <c r="O280" s="194"/>
      <c r="P280" s="194"/>
      <c r="Q280" s="194"/>
      <c r="R280" s="228" t="s">
        <v>246</v>
      </c>
      <c r="S280" s="216">
        <v>1500</v>
      </c>
      <c r="T280" s="48" t="s">
        <v>295</v>
      </c>
      <c r="U280" s="48" t="s">
        <v>295</v>
      </c>
      <c r="V280" s="48" t="s">
        <v>295</v>
      </c>
      <c r="W280" s="48"/>
      <c r="X280" s="48" t="s">
        <v>295</v>
      </c>
      <c r="Y280" s="171" t="s">
        <v>295</v>
      </c>
      <c r="Z280" s="39">
        <f>'Initial Allocation'!C281</f>
        <v>500</v>
      </c>
      <c r="AA280" s="3"/>
    </row>
    <row r="281" spans="1:28" s="28" customFormat="1" x14ac:dyDescent="0.2">
      <c r="A281" s="21" t="s">
        <v>304</v>
      </c>
      <c r="B281" s="21" t="s">
        <v>295</v>
      </c>
      <c r="C281" s="247"/>
      <c r="D281" s="247"/>
      <c r="E281" s="247"/>
      <c r="F281" s="247"/>
      <c r="G281" s="247"/>
      <c r="H281" s="259"/>
      <c r="I281" s="259"/>
      <c r="J281" s="259"/>
      <c r="K281" s="259"/>
      <c r="L281" s="261"/>
      <c r="M281" s="195" t="s">
        <v>246</v>
      </c>
      <c r="N281" s="199"/>
      <c r="O281" s="199"/>
      <c r="P281" s="199"/>
      <c r="Q281" s="199"/>
      <c r="R281" s="228">
        <v>7500</v>
      </c>
      <c r="S281" s="216" t="s">
        <v>363</v>
      </c>
      <c r="T281" s="48"/>
      <c r="U281" s="48"/>
      <c r="V281" s="48"/>
      <c r="W281" s="48"/>
      <c r="X281" s="48"/>
      <c r="Y281" s="171"/>
      <c r="Z281" s="39">
        <f>'Initial Allocation'!C282</f>
        <v>0</v>
      </c>
      <c r="AA281" s="3"/>
    </row>
    <row r="282" spans="1:28" x14ac:dyDescent="0.2">
      <c r="A282" s="19" t="s">
        <v>82</v>
      </c>
      <c r="B282" s="21" t="s">
        <v>295</v>
      </c>
      <c r="C282" s="247">
        <v>6300</v>
      </c>
      <c r="D282" s="247"/>
      <c r="E282" s="247"/>
      <c r="F282" s="247">
        <v>6300</v>
      </c>
      <c r="G282" s="247">
        <v>0</v>
      </c>
      <c r="H282" s="259">
        <v>7600</v>
      </c>
      <c r="I282" s="259">
        <v>0</v>
      </c>
      <c r="J282" s="259"/>
      <c r="K282" s="259">
        <v>300</v>
      </c>
      <c r="L282" s="259">
        <f t="shared" si="6"/>
        <v>7300</v>
      </c>
      <c r="M282" s="194">
        <v>8300</v>
      </c>
      <c r="N282" s="194"/>
      <c r="O282" s="194"/>
      <c r="P282" s="194">
        <v>0</v>
      </c>
      <c r="Q282" s="194">
        <f>M282-P282</f>
        <v>8300</v>
      </c>
      <c r="R282" s="228">
        <v>8000</v>
      </c>
      <c r="S282" s="216">
        <v>9970</v>
      </c>
      <c r="T282" s="60" t="s">
        <v>295</v>
      </c>
      <c r="U282" s="48" t="s">
        <v>295</v>
      </c>
      <c r="V282" s="48" t="s">
        <v>295</v>
      </c>
      <c r="W282" s="48">
        <v>0.2</v>
      </c>
      <c r="X282" s="48" t="s">
        <v>295</v>
      </c>
      <c r="Y282" s="171" t="s">
        <v>295</v>
      </c>
      <c r="Z282" s="39">
        <f>'Initial Allocation'!C283</f>
        <v>7500</v>
      </c>
      <c r="AA282" s="3"/>
      <c r="AB282" s="4"/>
    </row>
    <row r="283" spans="1:28" ht="25.5" x14ac:dyDescent="0.2">
      <c r="A283" s="21" t="s">
        <v>356</v>
      </c>
      <c r="B283" s="19"/>
      <c r="C283" s="247"/>
      <c r="D283" s="248"/>
      <c r="E283" s="248"/>
      <c r="F283" s="247"/>
      <c r="G283" s="247"/>
      <c r="H283" s="259">
        <v>400</v>
      </c>
      <c r="I283" s="259">
        <v>0</v>
      </c>
      <c r="J283" s="262">
        <v>133.33000000000001</v>
      </c>
      <c r="K283" s="259">
        <v>266</v>
      </c>
      <c r="L283" s="259">
        <f t="shared" si="6"/>
        <v>0.66999999999995907</v>
      </c>
      <c r="M283" s="194">
        <v>400</v>
      </c>
      <c r="N283" s="198"/>
      <c r="O283" s="198"/>
      <c r="P283" s="194">
        <v>104.88</v>
      </c>
      <c r="Q283" s="194">
        <f>M283-P283</f>
        <v>295.12</v>
      </c>
      <c r="R283" s="228">
        <v>3000</v>
      </c>
      <c r="S283" s="216">
        <v>330</v>
      </c>
      <c r="T283" s="60" t="s">
        <v>295</v>
      </c>
      <c r="U283" s="48" t="s">
        <v>295</v>
      </c>
      <c r="V283" s="48"/>
      <c r="W283" s="169"/>
      <c r="X283" s="60" t="s">
        <v>295</v>
      </c>
      <c r="Y283" s="171" t="s">
        <v>295</v>
      </c>
      <c r="Z283" s="39">
        <f>'Initial Allocation'!C284</f>
        <v>330</v>
      </c>
      <c r="AA283" s="3"/>
      <c r="AB283" s="4"/>
    </row>
    <row r="284" spans="1:28" x14ac:dyDescent="0.2">
      <c r="A284" s="19" t="s">
        <v>120</v>
      </c>
      <c r="B284" s="19"/>
      <c r="C284" s="247">
        <v>700</v>
      </c>
      <c r="D284" s="247"/>
      <c r="E284" s="247"/>
      <c r="F284" s="247">
        <v>696.25</v>
      </c>
      <c r="G284" s="247">
        <v>3.75</v>
      </c>
      <c r="H284" s="259">
        <v>900</v>
      </c>
      <c r="I284" s="259">
        <v>0</v>
      </c>
      <c r="J284" s="259"/>
      <c r="K284" s="259">
        <v>400.4</v>
      </c>
      <c r="L284" s="259">
        <f t="shared" si="6"/>
        <v>499.6</v>
      </c>
      <c r="M284" s="194">
        <v>1100</v>
      </c>
      <c r="N284" s="194"/>
      <c r="O284" s="194"/>
      <c r="P284" s="194">
        <v>1024.8699999999999</v>
      </c>
      <c r="Q284" s="194">
        <f>M284-P284</f>
        <v>75.130000000000109</v>
      </c>
      <c r="R284" s="228">
        <v>2057.2600000000002</v>
      </c>
      <c r="S284" s="216">
        <v>1840</v>
      </c>
      <c r="T284" s="107" t="s">
        <v>295</v>
      </c>
      <c r="U284" s="107" t="s">
        <v>295</v>
      </c>
      <c r="V284" s="107" t="s">
        <v>295</v>
      </c>
      <c r="W284" s="107"/>
      <c r="X284" s="48" t="s">
        <v>295</v>
      </c>
      <c r="Y284" s="171" t="s">
        <v>295</v>
      </c>
      <c r="Z284" s="39">
        <f>'Initial Allocation'!C285</f>
        <v>1840</v>
      </c>
      <c r="AA284" s="3"/>
      <c r="AB284" s="4"/>
    </row>
    <row r="285" spans="1:28" ht="25.5" x14ac:dyDescent="0.2">
      <c r="A285" s="21" t="s">
        <v>83</v>
      </c>
      <c r="B285" s="19"/>
      <c r="C285" s="247">
        <v>1200</v>
      </c>
      <c r="D285" s="247"/>
      <c r="E285" s="247"/>
      <c r="F285" s="247">
        <v>1724.89</v>
      </c>
      <c r="G285" s="247">
        <v>25.11</v>
      </c>
      <c r="H285" s="259">
        <v>700</v>
      </c>
      <c r="I285" s="259">
        <v>0</v>
      </c>
      <c r="J285" s="259"/>
      <c r="K285" s="259">
        <v>700</v>
      </c>
      <c r="L285" s="259">
        <f t="shared" si="6"/>
        <v>0</v>
      </c>
      <c r="M285" s="194">
        <v>1200</v>
      </c>
      <c r="N285" s="194"/>
      <c r="O285" s="194"/>
      <c r="P285" s="194">
        <v>0</v>
      </c>
      <c r="Q285" s="194">
        <f>M285-P285</f>
        <v>1200</v>
      </c>
      <c r="R285" s="228">
        <v>1070</v>
      </c>
      <c r="S285" s="216">
        <v>1250</v>
      </c>
      <c r="T285" s="60" t="s">
        <v>295</v>
      </c>
      <c r="U285" s="60" t="s">
        <v>295</v>
      </c>
      <c r="V285" s="107" t="s">
        <v>295</v>
      </c>
      <c r="W285" s="107"/>
      <c r="X285" s="48" t="s">
        <v>295</v>
      </c>
      <c r="Y285" s="172" t="s">
        <v>295</v>
      </c>
      <c r="Z285" s="39">
        <f>'Initial Allocation'!C286</f>
        <v>1250</v>
      </c>
      <c r="AA285" s="3"/>
      <c r="AB285" s="4"/>
    </row>
    <row r="286" spans="1:28" ht="25.5" x14ac:dyDescent="0.2">
      <c r="A286" s="21" t="s">
        <v>225</v>
      </c>
      <c r="B286" s="19"/>
      <c r="C286" s="248" t="s">
        <v>98</v>
      </c>
      <c r="D286" s="248"/>
      <c r="E286" s="248"/>
      <c r="F286" s="248"/>
      <c r="G286" s="248"/>
      <c r="H286" s="259"/>
      <c r="I286" s="259"/>
      <c r="J286" s="259"/>
      <c r="K286" s="259"/>
      <c r="L286" s="259"/>
      <c r="M286" s="194">
        <v>400</v>
      </c>
      <c r="N286" s="198"/>
      <c r="O286" s="238">
        <v>400</v>
      </c>
      <c r="P286" s="198"/>
      <c r="Q286" s="194">
        <f>M286-O286</f>
        <v>0</v>
      </c>
      <c r="R286" s="228"/>
      <c r="S286" s="216"/>
      <c r="T286" s="60"/>
      <c r="U286" s="60"/>
      <c r="V286" s="107"/>
      <c r="W286" s="107"/>
      <c r="X286" s="48"/>
      <c r="Y286" s="30"/>
      <c r="Z286" s="39">
        <f>'Initial Allocation'!C287</f>
        <v>0</v>
      </c>
      <c r="AA286" s="3"/>
      <c r="AB286" s="4"/>
    </row>
    <row r="287" spans="1:28" ht="25.5" x14ac:dyDescent="0.2">
      <c r="A287" s="11" t="s">
        <v>84</v>
      </c>
      <c r="B287" s="19"/>
      <c r="C287" s="247">
        <v>1750</v>
      </c>
      <c r="D287" s="247"/>
      <c r="E287" s="247"/>
      <c r="F287" s="247">
        <v>1724.89</v>
      </c>
      <c r="G287" s="247">
        <v>25.11</v>
      </c>
      <c r="H287" s="259">
        <v>1750</v>
      </c>
      <c r="I287" s="259"/>
      <c r="J287" s="259"/>
      <c r="K287" s="259">
        <v>1649.13</v>
      </c>
      <c r="L287" s="259">
        <f t="shared" si="6"/>
        <v>100.86999999999989</v>
      </c>
      <c r="M287" s="194"/>
      <c r="N287" s="194"/>
      <c r="O287" s="194"/>
      <c r="P287" s="194"/>
      <c r="Q287" s="194"/>
      <c r="R287" s="228"/>
      <c r="S287" s="216"/>
      <c r="T287" s="48"/>
      <c r="U287" s="107"/>
      <c r="V287" s="107"/>
      <c r="W287" s="107"/>
      <c r="X287" s="48"/>
      <c r="Y287" s="30"/>
      <c r="Z287" s="39">
        <f>'Initial Allocation'!C288</f>
        <v>0</v>
      </c>
      <c r="AA287" s="3"/>
      <c r="AB287" s="4"/>
    </row>
    <row r="288" spans="1:28" ht="38.25" x14ac:dyDescent="0.2">
      <c r="A288" s="11" t="s">
        <v>85</v>
      </c>
      <c r="B288" s="19"/>
      <c r="C288" s="247">
        <v>1500</v>
      </c>
      <c r="D288" s="247"/>
      <c r="E288" s="247"/>
      <c r="F288" s="247">
        <v>206.23</v>
      </c>
      <c r="G288" s="247">
        <v>1293.77</v>
      </c>
      <c r="H288" s="259">
        <v>1000</v>
      </c>
      <c r="I288" s="259"/>
      <c r="J288" s="259"/>
      <c r="K288" s="259">
        <v>604.04999999999995</v>
      </c>
      <c r="L288" s="259">
        <f t="shared" si="6"/>
        <v>395.95000000000005</v>
      </c>
      <c r="M288" s="194">
        <v>800</v>
      </c>
      <c r="N288" s="194"/>
      <c r="O288" s="194"/>
      <c r="P288" s="194">
        <v>800</v>
      </c>
      <c r="Q288" s="194">
        <v>0</v>
      </c>
      <c r="R288" s="228">
        <v>1000</v>
      </c>
      <c r="S288" s="216">
        <v>360</v>
      </c>
      <c r="T288" s="60" t="s">
        <v>295</v>
      </c>
      <c r="U288" s="60" t="s">
        <v>295</v>
      </c>
      <c r="V288" s="107" t="s">
        <v>295</v>
      </c>
      <c r="W288" s="107"/>
      <c r="X288" s="48" t="s">
        <v>295</v>
      </c>
      <c r="Y288" s="30" t="s">
        <v>295</v>
      </c>
      <c r="Z288" s="39">
        <f>'Initial Allocation'!C289</f>
        <v>360</v>
      </c>
      <c r="AA288" s="3"/>
      <c r="AB288" s="4"/>
    </row>
    <row r="289" spans="1:28" ht="25.5" x14ac:dyDescent="0.2">
      <c r="A289" s="11" t="s">
        <v>86</v>
      </c>
      <c r="B289" s="19"/>
      <c r="C289" s="247">
        <v>5500</v>
      </c>
      <c r="D289" s="247"/>
      <c r="E289" s="247"/>
      <c r="F289" s="247">
        <v>5508.39</v>
      </c>
      <c r="G289" s="247">
        <v>-8.39</v>
      </c>
      <c r="H289" s="259">
        <v>6000</v>
      </c>
      <c r="I289" s="259"/>
      <c r="J289" s="259"/>
      <c r="K289" s="259">
        <v>2963.4</v>
      </c>
      <c r="L289" s="259">
        <f t="shared" si="6"/>
        <v>3036.6</v>
      </c>
      <c r="M289" s="194">
        <v>6500</v>
      </c>
      <c r="N289" s="194"/>
      <c r="O289" s="194"/>
      <c r="P289" s="194">
        <v>6177.66</v>
      </c>
      <c r="Q289" s="194">
        <f>M289-P289</f>
        <v>322.34000000000015</v>
      </c>
      <c r="R289" s="228">
        <v>7000</v>
      </c>
      <c r="S289" s="216">
        <v>10000</v>
      </c>
      <c r="T289" s="60" t="s">
        <v>295</v>
      </c>
      <c r="U289" s="60" t="s">
        <v>295</v>
      </c>
      <c r="V289" s="107" t="s">
        <v>295</v>
      </c>
      <c r="W289" s="107"/>
      <c r="X289" s="48" t="s">
        <v>295</v>
      </c>
      <c r="Y289" s="171" t="s">
        <v>295</v>
      </c>
      <c r="Z289" s="39">
        <v>8200</v>
      </c>
      <c r="AA289" s="3"/>
      <c r="AB289" s="4"/>
    </row>
    <row r="290" spans="1:28" ht="38.25" x14ac:dyDescent="0.2">
      <c r="A290" s="11" t="s">
        <v>87</v>
      </c>
      <c r="B290" s="19"/>
      <c r="C290" s="247">
        <v>2700</v>
      </c>
      <c r="D290" s="247"/>
      <c r="E290" s="247"/>
      <c r="F290" s="247">
        <v>2670.8</v>
      </c>
      <c r="G290" s="247">
        <v>29.2</v>
      </c>
      <c r="H290" s="259">
        <v>2700</v>
      </c>
      <c r="I290" s="259"/>
      <c r="J290" s="259"/>
      <c r="K290" s="259">
        <v>1098.72</v>
      </c>
      <c r="L290" s="259">
        <f t="shared" si="6"/>
        <v>1601.28</v>
      </c>
      <c r="M290" s="194">
        <v>3000</v>
      </c>
      <c r="N290" s="194"/>
      <c r="O290" s="194"/>
      <c r="P290" s="194">
        <v>654.79</v>
      </c>
      <c r="Q290" s="194">
        <f>M290-P290</f>
        <v>2345.21</v>
      </c>
      <c r="R290" s="228">
        <v>3280</v>
      </c>
      <c r="S290" s="216">
        <v>3130</v>
      </c>
      <c r="T290" s="107" t="s">
        <v>295</v>
      </c>
      <c r="U290" s="48" t="s">
        <v>295</v>
      </c>
      <c r="V290" s="48" t="s">
        <v>295</v>
      </c>
      <c r="W290" s="48"/>
      <c r="X290" s="48" t="s">
        <v>295</v>
      </c>
      <c r="Y290" s="171" t="s">
        <v>295</v>
      </c>
      <c r="Z290" s="39">
        <f>'Initial Allocation'!C291</f>
        <v>3130</v>
      </c>
      <c r="AA290" s="3"/>
      <c r="AB290" s="4"/>
    </row>
    <row r="291" spans="1:28" ht="25.5" x14ac:dyDescent="0.2">
      <c r="A291" s="11" t="s">
        <v>88</v>
      </c>
      <c r="B291" s="19"/>
      <c r="C291" s="247">
        <v>1850</v>
      </c>
      <c r="D291" s="247"/>
      <c r="E291" s="247"/>
      <c r="F291" s="247">
        <v>1850</v>
      </c>
      <c r="G291" s="247">
        <v>0</v>
      </c>
      <c r="H291" s="259">
        <v>0</v>
      </c>
      <c r="I291" s="259"/>
      <c r="J291" s="259"/>
      <c r="K291" s="259"/>
      <c r="L291" s="259">
        <f t="shared" si="6"/>
        <v>0</v>
      </c>
      <c r="M291" s="194">
        <v>1250</v>
      </c>
      <c r="N291" s="194"/>
      <c r="O291" s="207">
        <v>625</v>
      </c>
      <c r="P291" s="194">
        <v>654.5</v>
      </c>
      <c r="Q291" s="194">
        <f>M291-O291-P291</f>
        <v>-29.5</v>
      </c>
      <c r="R291" s="228">
        <v>1850</v>
      </c>
      <c r="S291" s="216">
        <v>1850</v>
      </c>
      <c r="T291" s="60" t="s">
        <v>295</v>
      </c>
      <c r="U291" s="60" t="s">
        <v>295</v>
      </c>
      <c r="V291" s="60" t="s">
        <v>295</v>
      </c>
      <c r="W291" s="60"/>
      <c r="X291" s="48" t="s">
        <v>295</v>
      </c>
      <c r="Y291" s="171" t="s">
        <v>295</v>
      </c>
      <c r="Z291" s="39">
        <f>'Initial Allocation'!C292</f>
        <v>1850</v>
      </c>
      <c r="AA291" s="3"/>
      <c r="AB291" s="4"/>
    </row>
    <row r="292" spans="1:28" ht="25.5" x14ac:dyDescent="0.2">
      <c r="A292" s="12" t="s">
        <v>100</v>
      </c>
      <c r="B292" s="21"/>
      <c r="C292" s="247">
        <v>1500</v>
      </c>
      <c r="D292" s="247"/>
      <c r="E292" s="247"/>
      <c r="F292" s="247">
        <v>1500</v>
      </c>
      <c r="G292" s="247">
        <v>0</v>
      </c>
      <c r="H292" s="259">
        <v>0</v>
      </c>
      <c r="I292" s="259">
        <v>600</v>
      </c>
      <c r="J292" s="259"/>
      <c r="K292" s="259">
        <v>0</v>
      </c>
      <c r="L292" s="259">
        <f t="shared" si="6"/>
        <v>600</v>
      </c>
      <c r="M292" s="194">
        <v>750</v>
      </c>
      <c r="N292" s="194"/>
      <c r="O292" s="207">
        <v>750</v>
      </c>
      <c r="P292" s="194"/>
      <c r="Q292" s="194">
        <f>M292-O292</f>
        <v>0</v>
      </c>
      <c r="R292" s="228"/>
      <c r="S292" s="216"/>
      <c r="T292" s="48"/>
      <c r="U292" s="60"/>
      <c r="V292" s="60"/>
      <c r="W292" s="60"/>
      <c r="X292" s="48"/>
      <c r="Y292" s="171"/>
      <c r="Z292" s="39">
        <f>'Initial Allocation'!C293</f>
        <v>0</v>
      </c>
      <c r="AA292" s="3"/>
      <c r="AB292" s="4"/>
    </row>
    <row r="293" spans="1:28" ht="25.5" x14ac:dyDescent="0.2">
      <c r="A293" s="19" t="s">
        <v>134</v>
      </c>
      <c r="B293" s="19"/>
      <c r="C293" s="248" t="s">
        <v>370</v>
      </c>
      <c r="D293" s="248"/>
      <c r="E293" s="248"/>
      <c r="F293" s="248"/>
      <c r="G293" s="248"/>
      <c r="H293" s="259">
        <v>0</v>
      </c>
      <c r="I293" s="261"/>
      <c r="J293" s="261"/>
      <c r="K293" s="261"/>
      <c r="L293" s="259">
        <f t="shared" si="6"/>
        <v>0</v>
      </c>
      <c r="M293" s="194">
        <v>0</v>
      </c>
      <c r="N293" s="198"/>
      <c r="O293" s="198"/>
      <c r="P293" s="198"/>
      <c r="Q293" s="198"/>
      <c r="R293" s="228"/>
      <c r="S293" s="216"/>
      <c r="T293" s="48"/>
      <c r="U293" s="48"/>
      <c r="V293" s="48"/>
      <c r="W293" s="48"/>
      <c r="X293" s="48"/>
      <c r="Y293" s="171"/>
      <c r="Z293" s="39">
        <f>'Initial Allocation'!C294</f>
        <v>0</v>
      </c>
      <c r="AA293" s="3"/>
      <c r="AB293" s="4"/>
    </row>
    <row r="294" spans="1:28" x14ac:dyDescent="0.2">
      <c r="A294" s="11" t="s">
        <v>89</v>
      </c>
      <c r="B294" s="19"/>
      <c r="C294" s="247">
        <v>4490</v>
      </c>
      <c r="D294" s="247"/>
      <c r="E294" s="247"/>
      <c r="F294" s="247">
        <v>4490</v>
      </c>
      <c r="G294" s="247">
        <v>0</v>
      </c>
      <c r="H294" s="259">
        <v>4300</v>
      </c>
      <c r="I294" s="259"/>
      <c r="J294" s="259"/>
      <c r="K294" s="259">
        <v>1526.97</v>
      </c>
      <c r="L294" s="259">
        <f t="shared" si="6"/>
        <v>2773.0299999999997</v>
      </c>
      <c r="M294" s="194">
        <v>4800</v>
      </c>
      <c r="N294" s="194"/>
      <c r="O294" s="194"/>
      <c r="P294" s="194">
        <v>4219.7299999999996</v>
      </c>
      <c r="Q294" s="194">
        <f>M294-P294</f>
        <v>580.27000000000044</v>
      </c>
      <c r="R294" s="228">
        <v>6500</v>
      </c>
      <c r="S294" s="216">
        <v>8500</v>
      </c>
      <c r="T294" s="107" t="s">
        <v>295</v>
      </c>
      <c r="U294" s="107" t="s">
        <v>295</v>
      </c>
      <c r="V294" s="107" t="s">
        <v>295</v>
      </c>
      <c r="W294" s="107"/>
      <c r="X294" s="48" t="s">
        <v>295</v>
      </c>
      <c r="Y294" s="171" t="s">
        <v>295</v>
      </c>
      <c r="Z294" s="39">
        <f>'Initial Allocation'!C295</f>
        <v>7000</v>
      </c>
      <c r="AA294" s="3"/>
      <c r="AB294" s="4"/>
    </row>
    <row r="295" spans="1:28" x14ac:dyDescent="0.2">
      <c r="A295" s="11" t="s">
        <v>90</v>
      </c>
      <c r="B295" s="19"/>
      <c r="C295" s="247">
        <v>7400</v>
      </c>
      <c r="D295" s="247"/>
      <c r="E295" s="247"/>
      <c r="F295" s="247">
        <v>7400</v>
      </c>
      <c r="G295" s="247">
        <v>0</v>
      </c>
      <c r="H295" s="259">
        <v>6000</v>
      </c>
      <c r="I295" s="259"/>
      <c r="J295" s="259"/>
      <c r="K295" s="259">
        <v>6000</v>
      </c>
      <c r="L295" s="259">
        <f t="shared" si="6"/>
        <v>0</v>
      </c>
      <c r="M295" s="194">
        <v>6800</v>
      </c>
      <c r="N295" s="194"/>
      <c r="O295" s="194"/>
      <c r="P295" s="194">
        <v>6826.89</v>
      </c>
      <c r="Q295" s="194">
        <f>M295-P295</f>
        <v>-26.890000000000327</v>
      </c>
      <c r="R295" s="228">
        <v>7500</v>
      </c>
      <c r="S295" s="216">
        <v>8500</v>
      </c>
      <c r="T295" s="107" t="s">
        <v>295</v>
      </c>
      <c r="U295" s="107" t="s">
        <v>295</v>
      </c>
      <c r="V295" s="107" t="s">
        <v>295</v>
      </c>
      <c r="W295" s="107"/>
      <c r="X295" s="48" t="s">
        <v>295</v>
      </c>
      <c r="Y295" s="171" t="s">
        <v>295</v>
      </c>
      <c r="Z295" s="39">
        <f>'Initial Allocation'!C296</f>
        <v>8500</v>
      </c>
      <c r="AA295" s="3"/>
      <c r="AB295" s="4"/>
    </row>
    <row r="296" spans="1:28" s="136" customFormat="1" x14ac:dyDescent="0.2">
      <c r="A296" s="211" t="s">
        <v>197</v>
      </c>
      <c r="B296" s="124" t="s">
        <v>295</v>
      </c>
      <c r="C296" s="214" t="s">
        <v>370</v>
      </c>
      <c r="D296" s="214"/>
      <c r="E296" s="214"/>
      <c r="F296" s="214"/>
      <c r="G296" s="214"/>
      <c r="H296" s="259">
        <v>300</v>
      </c>
      <c r="I296" s="259"/>
      <c r="J296" s="259"/>
      <c r="K296" s="259">
        <v>300</v>
      </c>
      <c r="L296" s="258">
        <f>H296+I296-J296-K296</f>
        <v>0</v>
      </c>
      <c r="M296" s="194">
        <v>500</v>
      </c>
      <c r="N296" s="194"/>
      <c r="O296" s="194"/>
      <c r="P296" s="194"/>
      <c r="Q296" s="194">
        <v>500</v>
      </c>
      <c r="R296" s="228">
        <v>650</v>
      </c>
      <c r="S296" s="216">
        <v>1200</v>
      </c>
      <c r="T296" s="60" t="s">
        <v>379</v>
      </c>
      <c r="U296" s="60" t="s">
        <v>379</v>
      </c>
      <c r="V296" s="60" t="s">
        <v>379</v>
      </c>
      <c r="W296" s="60"/>
      <c r="X296" s="60" t="s">
        <v>379</v>
      </c>
      <c r="Y296" s="172" t="s">
        <v>379</v>
      </c>
      <c r="Z296" s="284">
        <v>1200</v>
      </c>
    </row>
    <row r="297" spans="1:28" ht="25.5" x14ac:dyDescent="0.2">
      <c r="A297" s="11" t="s">
        <v>91</v>
      </c>
      <c r="B297" s="21" t="s">
        <v>295</v>
      </c>
      <c r="C297" s="247">
        <v>2600</v>
      </c>
      <c r="D297" s="247"/>
      <c r="E297" s="247"/>
      <c r="F297" s="247">
        <v>2170.8200000000002</v>
      </c>
      <c r="G297" s="247">
        <v>429.18</v>
      </c>
      <c r="H297" s="259">
        <v>2800</v>
      </c>
      <c r="I297" s="259">
        <v>933.33</v>
      </c>
      <c r="J297" s="262">
        <v>933.33</v>
      </c>
      <c r="K297" s="259">
        <v>913</v>
      </c>
      <c r="L297" s="259">
        <f t="shared" si="6"/>
        <v>1887</v>
      </c>
      <c r="M297" s="194">
        <v>2000</v>
      </c>
      <c r="N297" s="194"/>
      <c r="O297" s="194"/>
      <c r="P297" s="194">
        <v>500</v>
      </c>
      <c r="Q297" s="194">
        <f>M297-P297</f>
        <v>1500</v>
      </c>
      <c r="R297" s="228">
        <v>1350</v>
      </c>
      <c r="S297" s="216">
        <v>1300</v>
      </c>
      <c r="T297" s="48" t="s">
        <v>295</v>
      </c>
      <c r="U297" s="48" t="s">
        <v>295</v>
      </c>
      <c r="V297" s="48" t="s">
        <v>295</v>
      </c>
      <c r="W297" s="48"/>
      <c r="X297" s="48" t="s">
        <v>295</v>
      </c>
      <c r="Y297" s="171" t="s">
        <v>295</v>
      </c>
      <c r="Z297" s="39">
        <f>'Initial Allocation'!C298</f>
        <v>1300</v>
      </c>
      <c r="AA297" s="3"/>
      <c r="AB297" s="4"/>
    </row>
    <row r="298" spans="1:28" s="142" customFormat="1" ht="25.5" x14ac:dyDescent="0.2">
      <c r="A298" s="211" t="s">
        <v>92</v>
      </c>
      <c r="B298" s="211"/>
      <c r="C298" s="248" t="s">
        <v>370</v>
      </c>
      <c r="D298" s="248"/>
      <c r="E298" s="248"/>
      <c r="F298" s="248"/>
      <c r="G298" s="248"/>
      <c r="H298" s="259">
        <v>1300</v>
      </c>
      <c r="I298" s="259"/>
      <c r="J298" s="259"/>
      <c r="K298" s="259"/>
      <c r="L298" s="259">
        <f t="shared" si="6"/>
        <v>1300</v>
      </c>
      <c r="M298" s="236">
        <v>800</v>
      </c>
      <c r="N298" s="237"/>
      <c r="O298" s="237"/>
      <c r="P298" s="236">
        <v>0</v>
      </c>
      <c r="Q298" s="236">
        <f>M298-P298</f>
        <v>800</v>
      </c>
      <c r="R298" s="228">
        <v>800</v>
      </c>
      <c r="S298" s="216">
        <v>4000</v>
      </c>
      <c r="T298" s="60" t="s">
        <v>295</v>
      </c>
      <c r="U298" s="60" t="s">
        <v>295</v>
      </c>
      <c r="V298" s="60" t="s">
        <v>295</v>
      </c>
      <c r="W298" s="60"/>
      <c r="X298" s="60" t="s">
        <v>295</v>
      </c>
      <c r="Y298" s="172" t="s">
        <v>295</v>
      </c>
      <c r="Z298" s="284">
        <f>'Initial Allocation'!C299</f>
        <v>1040</v>
      </c>
      <c r="AA298" s="136"/>
    </row>
    <row r="299" spans="1:28" s="3" customFormat="1" x14ac:dyDescent="0.2">
      <c r="A299" s="10" t="s">
        <v>105</v>
      </c>
      <c r="B299" s="21"/>
      <c r="C299" s="247">
        <v>1200</v>
      </c>
      <c r="D299" s="247"/>
      <c r="E299" s="247"/>
      <c r="F299" s="247">
        <v>1200</v>
      </c>
      <c r="G299" s="247">
        <v>0</v>
      </c>
      <c r="H299" s="259">
        <v>1200</v>
      </c>
      <c r="I299" s="259"/>
      <c r="J299" s="259"/>
      <c r="K299" s="259"/>
      <c r="L299" s="259">
        <f t="shared" si="6"/>
        <v>1200</v>
      </c>
      <c r="M299" s="194">
        <v>1300</v>
      </c>
      <c r="N299" s="194"/>
      <c r="O299" s="194"/>
      <c r="P299" s="194">
        <v>1295</v>
      </c>
      <c r="Q299" s="194">
        <f>M299-P299</f>
        <v>5</v>
      </c>
      <c r="R299" s="228">
        <v>870</v>
      </c>
      <c r="S299" s="216">
        <v>930</v>
      </c>
      <c r="T299" s="60" t="s">
        <v>295</v>
      </c>
      <c r="U299" s="60" t="s">
        <v>295</v>
      </c>
      <c r="V299" s="60" t="s">
        <v>295</v>
      </c>
      <c r="W299" s="170"/>
      <c r="X299" s="48" t="s">
        <v>295</v>
      </c>
      <c r="Y299" s="171" t="s">
        <v>295</v>
      </c>
      <c r="Z299" s="39">
        <f>'Initial Allocation'!C300</f>
        <v>930</v>
      </c>
    </row>
    <row r="300" spans="1:28" x14ac:dyDescent="0.2">
      <c r="A300" s="19" t="s">
        <v>151</v>
      </c>
      <c r="B300" s="19"/>
      <c r="C300" s="247">
        <v>1000</v>
      </c>
      <c r="D300" s="247"/>
      <c r="E300" s="247"/>
      <c r="F300" s="247">
        <v>0</v>
      </c>
      <c r="G300" s="247">
        <v>1000</v>
      </c>
      <c r="H300" s="259">
        <v>2000</v>
      </c>
      <c r="I300" s="259"/>
      <c r="J300" s="259"/>
      <c r="K300" s="259">
        <v>1993.37</v>
      </c>
      <c r="L300" s="259">
        <f t="shared" si="6"/>
        <v>6.6300000000001091</v>
      </c>
      <c r="M300" s="194">
        <v>1000</v>
      </c>
      <c r="N300" s="194"/>
      <c r="O300" s="194"/>
      <c r="P300" s="194">
        <v>1000</v>
      </c>
      <c r="Q300" s="194">
        <f>M300-P300</f>
        <v>0</v>
      </c>
      <c r="R300" s="228">
        <v>3500</v>
      </c>
      <c r="S300" s="216">
        <v>1950</v>
      </c>
      <c r="T300" s="60" t="s">
        <v>295</v>
      </c>
      <c r="U300" s="60" t="s">
        <v>295</v>
      </c>
      <c r="V300" s="60" t="s">
        <v>295</v>
      </c>
      <c r="W300" s="60"/>
      <c r="X300" s="48" t="s">
        <v>295</v>
      </c>
      <c r="Y300" s="171" t="s">
        <v>295</v>
      </c>
      <c r="Z300" s="39">
        <f>'Initial Allocation'!C301</f>
        <v>1690</v>
      </c>
      <c r="AA300" s="3"/>
      <c r="AB300" s="4"/>
    </row>
    <row r="301" spans="1:28" ht="38.25" customHeight="1" x14ac:dyDescent="0.2">
      <c r="A301" s="19"/>
      <c r="B301" s="19"/>
      <c r="C301" s="277"/>
      <c r="D301" s="277"/>
      <c r="E301" s="277"/>
      <c r="F301" s="277"/>
      <c r="G301" s="277"/>
      <c r="H301" s="271">
        <f>SUM(H267:H300)</f>
        <v>72550</v>
      </c>
      <c r="I301" s="271"/>
      <c r="J301" s="271"/>
      <c r="K301" s="271">
        <f>SUM(K267:K300)</f>
        <v>38399.320000000007</v>
      </c>
      <c r="L301" s="271">
        <f>SUM(L267:L300)</f>
        <v>34254.01999999999</v>
      </c>
      <c r="M301" s="216">
        <f>SUM(M267:M300)</f>
        <v>71175</v>
      </c>
      <c r="N301" s="216"/>
      <c r="O301" s="239">
        <f>SUM(O267:O300)</f>
        <v>1775</v>
      </c>
      <c r="P301" s="216">
        <f>SUM(P267:P300)</f>
        <v>36940.19</v>
      </c>
      <c r="Q301" s="216">
        <f>SUM(Q267:Q300)</f>
        <v>32459.809999999998</v>
      </c>
      <c r="R301" s="235">
        <f>SUM(R267:R300)</f>
        <v>94052.260000000009</v>
      </c>
      <c r="S301" s="214">
        <f>SUM(S267:S300)</f>
        <v>103110</v>
      </c>
      <c r="T301" s="32"/>
      <c r="U301" s="318" t="s">
        <v>181</v>
      </c>
      <c r="V301" s="319"/>
      <c r="W301" s="319"/>
      <c r="X301" s="320"/>
      <c r="Y301" s="27"/>
      <c r="Z301" s="15">
        <f>SUM(Z267:Z300)</f>
        <v>74240</v>
      </c>
      <c r="AA301" s="3"/>
      <c r="AB301" s="2"/>
    </row>
    <row r="302" spans="1:28" ht="12.75" customHeight="1" x14ac:dyDescent="0.2">
      <c r="A302" s="21"/>
      <c r="B302" s="21"/>
      <c r="C302" s="209"/>
      <c r="D302" s="58"/>
      <c r="E302" s="58"/>
      <c r="F302" s="58"/>
      <c r="G302" s="58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57"/>
      <c r="S302" s="57"/>
      <c r="T302" s="32"/>
      <c r="U302" s="312" t="s">
        <v>107</v>
      </c>
      <c r="V302" s="313"/>
      <c r="W302" s="313"/>
      <c r="X302" s="314"/>
      <c r="Y302" s="18"/>
      <c r="Z302" s="15">
        <f>SUM(Z301,Z265)</f>
        <v>456576</v>
      </c>
      <c r="AA302" s="2"/>
    </row>
    <row r="304" spans="1:28" x14ac:dyDescent="0.2">
      <c r="A304" s="14"/>
    </row>
    <row r="305" spans="1:22" x14ac:dyDescent="0.2">
      <c r="A305" s="14"/>
    </row>
    <row r="306" spans="1:22" x14ac:dyDescent="0.2">
      <c r="A306" s="14"/>
    </row>
    <row r="307" spans="1:22" x14ac:dyDescent="0.2">
      <c r="A307" s="14"/>
    </row>
    <row r="308" spans="1:22" x14ac:dyDescent="0.2">
      <c r="A308" s="14"/>
    </row>
    <row r="309" spans="1:22" x14ac:dyDescent="0.2">
      <c r="A309" s="14"/>
      <c r="M309" s="306"/>
      <c r="N309" s="307"/>
      <c r="O309" s="306"/>
      <c r="P309" s="306"/>
      <c r="Q309" s="306"/>
      <c r="R309" s="308"/>
      <c r="S309" s="308"/>
      <c r="T309" s="309"/>
      <c r="U309" s="309"/>
      <c r="V309" s="309"/>
    </row>
    <row r="310" spans="1:22" x14ac:dyDescent="0.2">
      <c r="A310" s="14"/>
    </row>
    <row r="311" spans="1:22" x14ac:dyDescent="0.2">
      <c r="A311" s="14"/>
    </row>
    <row r="312" spans="1:22" x14ac:dyDescent="0.2">
      <c r="A312" s="14"/>
    </row>
    <row r="313" spans="1:22" x14ac:dyDescent="0.2">
      <c r="A313" s="14"/>
    </row>
    <row r="314" spans="1:22" x14ac:dyDescent="0.2">
      <c r="A314" s="14"/>
    </row>
    <row r="315" spans="1:22" x14ac:dyDescent="0.2">
      <c r="A315" s="14"/>
    </row>
    <row r="316" spans="1:22" x14ac:dyDescent="0.2">
      <c r="A316" s="14"/>
    </row>
    <row r="317" spans="1:22" x14ac:dyDescent="0.2">
      <c r="A317" s="14"/>
    </row>
    <row r="318" spans="1:22" x14ac:dyDescent="0.2">
      <c r="A318" s="14"/>
    </row>
    <row r="319" spans="1:22" x14ac:dyDescent="0.2">
      <c r="A319" s="14"/>
    </row>
    <row r="320" spans="1:22" x14ac:dyDescent="0.2">
      <c r="A320" s="14"/>
    </row>
    <row r="321" spans="1:1" x14ac:dyDescent="0.2">
      <c r="A321" s="14"/>
    </row>
    <row r="322" spans="1:1" x14ac:dyDescent="0.2">
      <c r="A322" s="14"/>
    </row>
    <row r="323" spans="1:1" x14ac:dyDescent="0.2">
      <c r="A323" s="14"/>
    </row>
    <row r="324" spans="1:1" x14ac:dyDescent="0.2">
      <c r="A324" s="14"/>
    </row>
    <row r="325" spans="1:1" x14ac:dyDescent="0.2">
      <c r="A325" s="14"/>
    </row>
    <row r="326" spans="1:1" x14ac:dyDescent="0.2">
      <c r="A326" s="14"/>
    </row>
    <row r="327" spans="1:1" x14ac:dyDescent="0.2">
      <c r="A327" s="14"/>
    </row>
    <row r="328" spans="1:1" x14ac:dyDescent="0.2">
      <c r="A328" s="14"/>
    </row>
    <row r="329" spans="1:1" x14ac:dyDescent="0.2">
      <c r="A329" s="14"/>
    </row>
    <row r="330" spans="1:1" x14ac:dyDescent="0.2">
      <c r="A330" s="14"/>
    </row>
    <row r="331" spans="1:1" x14ac:dyDescent="0.2">
      <c r="A331" s="14"/>
    </row>
    <row r="332" spans="1:1" x14ac:dyDescent="0.2">
      <c r="A332" s="14"/>
    </row>
    <row r="333" spans="1:1" x14ac:dyDescent="0.2">
      <c r="A333" s="14"/>
    </row>
    <row r="334" spans="1:1" x14ac:dyDescent="0.2">
      <c r="A334" s="14"/>
    </row>
    <row r="335" spans="1:1" x14ac:dyDescent="0.2">
      <c r="A335" s="14"/>
    </row>
    <row r="336" spans="1:1" x14ac:dyDescent="0.2">
      <c r="A336" s="14"/>
    </row>
    <row r="337" spans="1:1" x14ac:dyDescent="0.2">
      <c r="A337" s="14"/>
    </row>
    <row r="338" spans="1:1" x14ac:dyDescent="0.2">
      <c r="A338" s="14"/>
    </row>
    <row r="339" spans="1:1" x14ac:dyDescent="0.2">
      <c r="A339" s="14"/>
    </row>
    <row r="340" spans="1:1" x14ac:dyDescent="0.2">
      <c r="A340" s="14"/>
    </row>
    <row r="341" spans="1:1" x14ac:dyDescent="0.2">
      <c r="A341" s="14"/>
    </row>
    <row r="342" spans="1:1" x14ac:dyDescent="0.2">
      <c r="A342" s="14"/>
    </row>
    <row r="343" spans="1:1" x14ac:dyDescent="0.2">
      <c r="A343" s="14"/>
    </row>
    <row r="344" spans="1:1" x14ac:dyDescent="0.2">
      <c r="A344" s="14"/>
    </row>
    <row r="345" spans="1:1" x14ac:dyDescent="0.2">
      <c r="A345" s="14"/>
    </row>
    <row r="346" spans="1:1" x14ac:dyDescent="0.2">
      <c r="A346" s="14"/>
    </row>
    <row r="347" spans="1:1" x14ac:dyDescent="0.2">
      <c r="A347" s="14"/>
    </row>
    <row r="348" spans="1:1" x14ac:dyDescent="0.2">
      <c r="A348" s="14"/>
    </row>
    <row r="349" spans="1:1" x14ac:dyDescent="0.2">
      <c r="A349" s="14"/>
    </row>
    <row r="350" spans="1:1" x14ac:dyDescent="0.2">
      <c r="A350" s="14"/>
    </row>
    <row r="351" spans="1:1" x14ac:dyDescent="0.2">
      <c r="A351" s="14"/>
    </row>
    <row r="352" spans="1:1" x14ac:dyDescent="0.2">
      <c r="A352" s="14"/>
    </row>
    <row r="353" spans="1:1" x14ac:dyDescent="0.2">
      <c r="A353" s="14"/>
    </row>
    <row r="354" spans="1:1" x14ac:dyDescent="0.2">
      <c r="A354" s="14"/>
    </row>
    <row r="355" spans="1:1" x14ac:dyDescent="0.2">
      <c r="A355" s="14"/>
    </row>
    <row r="356" spans="1:1" x14ac:dyDescent="0.2">
      <c r="A356" s="14"/>
    </row>
    <row r="357" spans="1:1" x14ac:dyDescent="0.2">
      <c r="A357" s="14"/>
    </row>
    <row r="358" spans="1:1" x14ac:dyDescent="0.2">
      <c r="A358" s="14"/>
    </row>
    <row r="359" spans="1:1" x14ac:dyDescent="0.2">
      <c r="A359" s="14"/>
    </row>
    <row r="360" spans="1:1" x14ac:dyDescent="0.2">
      <c r="A360" s="14"/>
    </row>
    <row r="361" spans="1:1" x14ac:dyDescent="0.2">
      <c r="A361" s="14"/>
    </row>
    <row r="362" spans="1:1" x14ac:dyDescent="0.2">
      <c r="A362" s="14"/>
    </row>
    <row r="363" spans="1:1" x14ac:dyDescent="0.2">
      <c r="A363" s="14"/>
    </row>
    <row r="364" spans="1:1" x14ac:dyDescent="0.2">
      <c r="A364" s="14"/>
    </row>
    <row r="365" spans="1:1" x14ac:dyDescent="0.2">
      <c r="A365" s="14"/>
    </row>
    <row r="366" spans="1:1" x14ac:dyDescent="0.2">
      <c r="A366" s="14"/>
    </row>
    <row r="367" spans="1:1" x14ac:dyDescent="0.2">
      <c r="A367" s="14"/>
    </row>
    <row r="368" spans="1:1" x14ac:dyDescent="0.2">
      <c r="A368" s="14"/>
    </row>
    <row r="369" spans="1:1" x14ac:dyDescent="0.2">
      <c r="A369" s="14"/>
    </row>
    <row r="370" spans="1:1" x14ac:dyDescent="0.2">
      <c r="A370" s="14"/>
    </row>
    <row r="371" spans="1:1" x14ac:dyDescent="0.2">
      <c r="A371" s="14"/>
    </row>
    <row r="372" spans="1:1" x14ac:dyDescent="0.2">
      <c r="A372" s="14"/>
    </row>
    <row r="373" spans="1:1" x14ac:dyDescent="0.2">
      <c r="A373" s="14"/>
    </row>
    <row r="374" spans="1:1" x14ac:dyDescent="0.2">
      <c r="A374" s="14"/>
    </row>
    <row r="375" spans="1:1" x14ac:dyDescent="0.2">
      <c r="A375" s="14"/>
    </row>
    <row r="376" spans="1:1" x14ac:dyDescent="0.2">
      <c r="A376" s="14"/>
    </row>
    <row r="377" spans="1:1" x14ac:dyDescent="0.2">
      <c r="A377" s="14"/>
    </row>
    <row r="378" spans="1:1" x14ac:dyDescent="0.2">
      <c r="A378" s="14"/>
    </row>
    <row r="379" spans="1:1" x14ac:dyDescent="0.2">
      <c r="A379" s="14"/>
    </row>
    <row r="380" spans="1:1" x14ac:dyDescent="0.2">
      <c r="A380" s="14"/>
    </row>
    <row r="381" spans="1:1" x14ac:dyDescent="0.2">
      <c r="A381" s="14"/>
    </row>
    <row r="382" spans="1:1" x14ac:dyDescent="0.2">
      <c r="A382" s="14"/>
    </row>
    <row r="383" spans="1:1" x14ac:dyDescent="0.2">
      <c r="A383" s="14"/>
    </row>
    <row r="384" spans="1:1" x14ac:dyDescent="0.2">
      <c r="A384" s="14"/>
    </row>
    <row r="385" spans="1:1" x14ac:dyDescent="0.2">
      <c r="A385" s="14"/>
    </row>
    <row r="386" spans="1:1" x14ac:dyDescent="0.2">
      <c r="A386" s="14"/>
    </row>
    <row r="387" spans="1:1" x14ac:dyDescent="0.2">
      <c r="A387" s="14"/>
    </row>
    <row r="388" spans="1:1" x14ac:dyDescent="0.2">
      <c r="A388" s="14"/>
    </row>
    <row r="389" spans="1:1" x14ac:dyDescent="0.2">
      <c r="A389" s="14"/>
    </row>
    <row r="390" spans="1:1" x14ac:dyDescent="0.2">
      <c r="A390" s="14"/>
    </row>
    <row r="391" spans="1:1" x14ac:dyDescent="0.2">
      <c r="A391" s="14"/>
    </row>
    <row r="392" spans="1:1" x14ac:dyDescent="0.2">
      <c r="A392" s="14"/>
    </row>
    <row r="393" spans="1:1" x14ac:dyDescent="0.2">
      <c r="A393" s="14"/>
    </row>
    <row r="394" spans="1:1" x14ac:dyDescent="0.2">
      <c r="A394" s="14"/>
    </row>
    <row r="395" spans="1:1" x14ac:dyDescent="0.2">
      <c r="A395" s="14"/>
    </row>
    <row r="396" spans="1:1" x14ac:dyDescent="0.2">
      <c r="A396" s="14"/>
    </row>
    <row r="397" spans="1:1" x14ac:dyDescent="0.2">
      <c r="A397" s="14"/>
    </row>
    <row r="398" spans="1:1" x14ac:dyDescent="0.2">
      <c r="A398" s="14"/>
    </row>
    <row r="399" spans="1:1" x14ac:dyDescent="0.2">
      <c r="A399" s="14"/>
    </row>
    <row r="400" spans="1:1" x14ac:dyDescent="0.2">
      <c r="A400" s="14"/>
    </row>
    <row r="401" spans="1:1" x14ac:dyDescent="0.2">
      <c r="A401" s="14"/>
    </row>
    <row r="402" spans="1:1" x14ac:dyDescent="0.2">
      <c r="A402" s="14"/>
    </row>
    <row r="403" spans="1:1" x14ac:dyDescent="0.2">
      <c r="A403" s="14"/>
    </row>
    <row r="404" spans="1:1" x14ac:dyDescent="0.2">
      <c r="A404" s="14"/>
    </row>
    <row r="405" spans="1:1" x14ac:dyDescent="0.2">
      <c r="A405" s="14"/>
    </row>
    <row r="406" spans="1:1" x14ac:dyDescent="0.2">
      <c r="A406" s="14"/>
    </row>
    <row r="407" spans="1:1" x14ac:dyDescent="0.2">
      <c r="A407" s="14"/>
    </row>
    <row r="408" spans="1:1" x14ac:dyDescent="0.2">
      <c r="A408" s="14"/>
    </row>
    <row r="409" spans="1:1" x14ac:dyDescent="0.2">
      <c r="A409" s="14"/>
    </row>
    <row r="410" spans="1:1" x14ac:dyDescent="0.2">
      <c r="A410" s="14"/>
    </row>
    <row r="411" spans="1:1" x14ac:dyDescent="0.2">
      <c r="A411" s="14"/>
    </row>
    <row r="412" spans="1:1" x14ac:dyDescent="0.2">
      <c r="A412" s="14"/>
    </row>
    <row r="413" spans="1:1" x14ac:dyDescent="0.2">
      <c r="A413" s="14"/>
    </row>
    <row r="414" spans="1:1" x14ac:dyDescent="0.2">
      <c r="A414" s="14"/>
    </row>
    <row r="415" spans="1:1" x14ac:dyDescent="0.2">
      <c r="A415" s="14"/>
    </row>
    <row r="416" spans="1:1" x14ac:dyDescent="0.2">
      <c r="A416" s="14"/>
    </row>
    <row r="417" spans="1:1" x14ac:dyDescent="0.2">
      <c r="A417" s="14"/>
    </row>
    <row r="418" spans="1:1" x14ac:dyDescent="0.2">
      <c r="A418" s="14"/>
    </row>
    <row r="419" spans="1:1" x14ac:dyDescent="0.2">
      <c r="A419" s="14"/>
    </row>
    <row r="420" spans="1:1" x14ac:dyDescent="0.2">
      <c r="A420" s="14"/>
    </row>
    <row r="421" spans="1:1" x14ac:dyDescent="0.2">
      <c r="A421" s="14"/>
    </row>
    <row r="422" spans="1:1" x14ac:dyDescent="0.2">
      <c r="A422" s="14"/>
    </row>
    <row r="423" spans="1:1" x14ac:dyDescent="0.2">
      <c r="A423" s="14"/>
    </row>
    <row r="424" spans="1:1" x14ac:dyDescent="0.2">
      <c r="A424" s="14"/>
    </row>
    <row r="425" spans="1:1" x14ac:dyDescent="0.2">
      <c r="A425" s="14"/>
    </row>
    <row r="426" spans="1:1" x14ac:dyDescent="0.2">
      <c r="A426" s="14"/>
    </row>
    <row r="427" spans="1:1" x14ac:dyDescent="0.2">
      <c r="A427" s="14"/>
    </row>
    <row r="428" spans="1:1" x14ac:dyDescent="0.2">
      <c r="A428" s="14"/>
    </row>
    <row r="429" spans="1:1" x14ac:dyDescent="0.2">
      <c r="A429" s="14"/>
    </row>
    <row r="430" spans="1:1" x14ac:dyDescent="0.2">
      <c r="A430" s="14"/>
    </row>
    <row r="431" spans="1:1" x14ac:dyDescent="0.2">
      <c r="A431" s="14"/>
    </row>
    <row r="432" spans="1:1" x14ac:dyDescent="0.2">
      <c r="A432" s="14"/>
    </row>
    <row r="433" spans="1:1" x14ac:dyDescent="0.2">
      <c r="A433" s="14"/>
    </row>
    <row r="434" spans="1:1" x14ac:dyDescent="0.2">
      <c r="A434" s="14"/>
    </row>
    <row r="435" spans="1:1" x14ac:dyDescent="0.2">
      <c r="A435" s="14"/>
    </row>
    <row r="436" spans="1:1" x14ac:dyDescent="0.2">
      <c r="A436" s="14"/>
    </row>
    <row r="437" spans="1:1" x14ac:dyDescent="0.2">
      <c r="A437" s="14"/>
    </row>
    <row r="438" spans="1:1" x14ac:dyDescent="0.2">
      <c r="A438" s="14"/>
    </row>
    <row r="439" spans="1:1" x14ac:dyDescent="0.2">
      <c r="A439" s="14"/>
    </row>
    <row r="440" spans="1:1" x14ac:dyDescent="0.2">
      <c r="A440" s="14"/>
    </row>
    <row r="441" spans="1:1" x14ac:dyDescent="0.2">
      <c r="A441" s="14"/>
    </row>
    <row r="442" spans="1:1" x14ac:dyDescent="0.2">
      <c r="A442" s="14"/>
    </row>
    <row r="443" spans="1:1" x14ac:dyDescent="0.2">
      <c r="A443" s="14"/>
    </row>
    <row r="444" spans="1:1" x14ac:dyDescent="0.2">
      <c r="A444" s="14"/>
    </row>
    <row r="445" spans="1:1" x14ac:dyDescent="0.2">
      <c r="A445" s="14"/>
    </row>
    <row r="446" spans="1:1" x14ac:dyDescent="0.2">
      <c r="A446" s="14"/>
    </row>
    <row r="447" spans="1:1" x14ac:dyDescent="0.2">
      <c r="A447" s="14"/>
    </row>
    <row r="448" spans="1:1" x14ac:dyDescent="0.2">
      <c r="A448" s="14"/>
    </row>
    <row r="449" spans="1:1" x14ac:dyDescent="0.2">
      <c r="A449" s="14"/>
    </row>
    <row r="450" spans="1:1" x14ac:dyDescent="0.2">
      <c r="A450" s="14"/>
    </row>
    <row r="451" spans="1:1" x14ac:dyDescent="0.2">
      <c r="A451" s="14"/>
    </row>
    <row r="452" spans="1:1" x14ac:dyDescent="0.2">
      <c r="A452" s="14"/>
    </row>
    <row r="453" spans="1:1" x14ac:dyDescent="0.2">
      <c r="A453" s="14"/>
    </row>
    <row r="454" spans="1:1" x14ac:dyDescent="0.2">
      <c r="A454" s="14"/>
    </row>
    <row r="455" spans="1:1" x14ac:dyDescent="0.2">
      <c r="A455" s="14"/>
    </row>
    <row r="456" spans="1:1" x14ac:dyDescent="0.2">
      <c r="A456" s="14"/>
    </row>
    <row r="457" spans="1:1" x14ac:dyDescent="0.2">
      <c r="A457" s="14"/>
    </row>
    <row r="458" spans="1:1" x14ac:dyDescent="0.2">
      <c r="A458" s="14"/>
    </row>
    <row r="459" spans="1:1" x14ac:dyDescent="0.2">
      <c r="A459" s="14"/>
    </row>
    <row r="460" spans="1:1" x14ac:dyDescent="0.2">
      <c r="A460" s="14"/>
    </row>
    <row r="461" spans="1:1" x14ac:dyDescent="0.2">
      <c r="A461" s="14"/>
    </row>
    <row r="462" spans="1:1" x14ac:dyDescent="0.2">
      <c r="A462" s="14"/>
    </row>
    <row r="463" spans="1:1" x14ac:dyDescent="0.2">
      <c r="A463" s="14"/>
    </row>
    <row r="464" spans="1:1" x14ac:dyDescent="0.2">
      <c r="A464" s="14"/>
    </row>
    <row r="465" spans="1:1" x14ac:dyDescent="0.2">
      <c r="A465" s="14"/>
    </row>
    <row r="466" spans="1:1" x14ac:dyDescent="0.2">
      <c r="A466" s="14"/>
    </row>
    <row r="467" spans="1:1" x14ac:dyDescent="0.2">
      <c r="A467" s="14"/>
    </row>
    <row r="468" spans="1:1" x14ac:dyDescent="0.2">
      <c r="A468" s="14"/>
    </row>
    <row r="469" spans="1:1" x14ac:dyDescent="0.2">
      <c r="A469" s="14"/>
    </row>
    <row r="470" spans="1:1" x14ac:dyDescent="0.2">
      <c r="A470" s="14"/>
    </row>
    <row r="471" spans="1:1" x14ac:dyDescent="0.2">
      <c r="A471" s="14"/>
    </row>
    <row r="472" spans="1:1" x14ac:dyDescent="0.2">
      <c r="A472" s="14"/>
    </row>
    <row r="473" spans="1:1" x14ac:dyDescent="0.2">
      <c r="A473" s="14"/>
    </row>
    <row r="474" spans="1:1" x14ac:dyDescent="0.2">
      <c r="A474" s="14"/>
    </row>
    <row r="475" spans="1:1" x14ac:dyDescent="0.2">
      <c r="A475" s="14"/>
    </row>
    <row r="476" spans="1:1" x14ac:dyDescent="0.2">
      <c r="A476" s="14"/>
    </row>
    <row r="477" spans="1:1" x14ac:dyDescent="0.2">
      <c r="A477" s="14"/>
    </row>
    <row r="478" spans="1:1" x14ac:dyDescent="0.2">
      <c r="A478" s="14"/>
    </row>
    <row r="479" spans="1:1" x14ac:dyDescent="0.2">
      <c r="A479" s="14"/>
    </row>
    <row r="480" spans="1:1" x14ac:dyDescent="0.2">
      <c r="A480" s="14"/>
    </row>
    <row r="481" spans="1:1" x14ac:dyDescent="0.2">
      <c r="A481" s="14"/>
    </row>
    <row r="482" spans="1:1" x14ac:dyDescent="0.2">
      <c r="A482" s="14"/>
    </row>
    <row r="483" spans="1:1" x14ac:dyDescent="0.2">
      <c r="A483" s="14"/>
    </row>
    <row r="484" spans="1:1" x14ac:dyDescent="0.2">
      <c r="A484" s="14"/>
    </row>
    <row r="485" spans="1:1" x14ac:dyDescent="0.2">
      <c r="A485" s="14"/>
    </row>
    <row r="486" spans="1:1" x14ac:dyDescent="0.2">
      <c r="A486" s="14"/>
    </row>
    <row r="487" spans="1:1" x14ac:dyDescent="0.2">
      <c r="A487" s="14"/>
    </row>
    <row r="488" spans="1:1" x14ac:dyDescent="0.2">
      <c r="A488" s="14"/>
    </row>
    <row r="489" spans="1:1" x14ac:dyDescent="0.2">
      <c r="A489" s="14"/>
    </row>
    <row r="490" spans="1:1" x14ac:dyDescent="0.2">
      <c r="A490" s="14"/>
    </row>
    <row r="491" spans="1:1" x14ac:dyDescent="0.2">
      <c r="A491" s="14"/>
    </row>
    <row r="492" spans="1:1" x14ac:dyDescent="0.2">
      <c r="A492" s="14"/>
    </row>
    <row r="493" spans="1:1" x14ac:dyDescent="0.2">
      <c r="A493" s="14"/>
    </row>
    <row r="494" spans="1:1" x14ac:dyDescent="0.2">
      <c r="A494" s="14"/>
    </row>
    <row r="495" spans="1:1" x14ac:dyDescent="0.2">
      <c r="A495" s="14"/>
    </row>
    <row r="496" spans="1:1" x14ac:dyDescent="0.2">
      <c r="A496" s="14"/>
    </row>
    <row r="497" spans="1:1" x14ac:dyDescent="0.2">
      <c r="A497" s="14"/>
    </row>
    <row r="498" spans="1:1" x14ac:dyDescent="0.2">
      <c r="A498" s="14"/>
    </row>
    <row r="499" spans="1:1" x14ac:dyDescent="0.2">
      <c r="A499" s="14"/>
    </row>
    <row r="500" spans="1:1" x14ac:dyDescent="0.2">
      <c r="A500" s="14"/>
    </row>
    <row r="501" spans="1:1" x14ac:dyDescent="0.2">
      <c r="A501" s="14"/>
    </row>
    <row r="502" spans="1:1" x14ac:dyDescent="0.2">
      <c r="A502" s="14"/>
    </row>
    <row r="503" spans="1:1" x14ac:dyDescent="0.2">
      <c r="A503" s="14"/>
    </row>
  </sheetData>
  <mergeCells count="7">
    <mergeCell ref="AA1:BC1"/>
    <mergeCell ref="U302:X302"/>
    <mergeCell ref="A4:Z4"/>
    <mergeCell ref="U265:X265"/>
    <mergeCell ref="U301:X301"/>
    <mergeCell ref="A266:Z266"/>
    <mergeCell ref="A1:H1"/>
  </mergeCells>
  <pageMargins left="0" right="0" top="0.75" bottom="0.75" header="0.3" footer="0.3"/>
  <pageSetup scale="40" fitToHeight="8" orientation="landscape" r:id="rId1"/>
  <headerFooter>
    <oddHeader>&amp;C&amp;"Arial,Bold"&amp;24FY23 Funding Application Process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592"/>
  <sheetViews>
    <sheetView topLeftCell="A277" zoomScale="130" zoomScaleNormal="130" workbookViewId="0">
      <pane xSplit="1" topLeftCell="B1" activePane="topRight" state="frozen"/>
      <selection pane="topRight" activeCell="A290" sqref="A290"/>
    </sheetView>
  </sheetViews>
  <sheetFormatPr defaultColWidth="11" defaultRowHeight="12.75" x14ac:dyDescent="0.2"/>
  <cols>
    <col min="1" max="1" width="30.75" style="13" customWidth="1"/>
    <col min="2" max="2" width="15" style="164" customWidth="1"/>
    <col min="3" max="3" width="14" style="3" customWidth="1"/>
    <col min="4" max="4" width="12.375" style="165" bestFit="1" customWidth="1"/>
    <col min="5" max="5" width="11.25" style="166" bestFit="1" customWidth="1"/>
    <col min="6" max="6" width="13.75" style="1" customWidth="1"/>
    <col min="7" max="7" width="12.375" style="16" bestFit="1" customWidth="1"/>
    <col min="8" max="8" width="13.5" style="4" bestFit="1" customWidth="1"/>
    <col min="9" max="9" width="11" style="1" customWidth="1"/>
    <col min="10" max="10" width="15.75" style="1" customWidth="1"/>
    <col min="11" max="21" width="11" style="4" customWidth="1"/>
    <col min="22" max="22" width="11.25" style="4" customWidth="1"/>
    <col min="23" max="23" width="11" style="4" customWidth="1"/>
    <col min="24" max="16384" width="11" style="4"/>
  </cols>
  <sheetData>
    <row r="1" spans="1:26" ht="34.5" customHeight="1" x14ac:dyDescent="0.2">
      <c r="A1" s="325" t="s">
        <v>330</v>
      </c>
      <c r="B1" s="326"/>
      <c r="C1" s="326"/>
      <c r="D1" s="326"/>
      <c r="E1" s="326"/>
      <c r="F1" s="326"/>
      <c r="G1" s="326"/>
      <c r="H1" s="327"/>
      <c r="I1" s="331" t="str">
        <f>'Funding Process Tracking'!A2</f>
        <v>updated 05/4/2022</v>
      </c>
      <c r="J1" s="332"/>
    </row>
    <row r="2" spans="1:26" s="77" customFormat="1" ht="61.5" customHeight="1" thickBot="1" x14ac:dyDescent="0.25">
      <c r="A2" s="72" t="s">
        <v>378</v>
      </c>
      <c r="B2" s="74" t="s">
        <v>318</v>
      </c>
      <c r="C2" s="73" t="s">
        <v>320</v>
      </c>
      <c r="D2" s="297" t="s">
        <v>188</v>
      </c>
      <c r="E2" s="298" t="s">
        <v>187</v>
      </c>
      <c r="F2" s="75" t="s">
        <v>142</v>
      </c>
      <c r="G2" s="76" t="s">
        <v>125</v>
      </c>
      <c r="H2" s="72" t="s">
        <v>126</v>
      </c>
      <c r="I2" s="77" t="s">
        <v>234</v>
      </c>
      <c r="J2" s="77" t="s">
        <v>235</v>
      </c>
    </row>
    <row r="3" spans="1:26" s="8" customFormat="1" ht="23.25" customHeight="1" thickTop="1" x14ac:dyDescent="0.2">
      <c r="A3" s="328" t="s">
        <v>94</v>
      </c>
      <c r="B3" s="329"/>
      <c r="C3" s="329"/>
      <c r="D3" s="329"/>
      <c r="E3" s="329"/>
      <c r="F3" s="329"/>
      <c r="G3" s="329"/>
      <c r="H3" s="330"/>
    </row>
    <row r="4" spans="1:26" s="8" customFormat="1" ht="5.25" customHeight="1" x14ac:dyDescent="0.2">
      <c r="A4" s="53"/>
      <c r="B4" s="161"/>
      <c r="C4" s="185"/>
      <c r="D4" s="288"/>
      <c r="E4" s="288"/>
      <c r="F4" s="187"/>
      <c r="G4" s="54"/>
      <c r="H4" s="55"/>
    </row>
    <row r="5" spans="1:26" s="8" customFormat="1" ht="6" customHeight="1" x14ac:dyDescent="0.2">
      <c r="A5" s="78"/>
      <c r="B5" s="162"/>
      <c r="C5" s="186"/>
      <c r="D5" s="289"/>
      <c r="E5" s="289"/>
      <c r="F5" s="188"/>
      <c r="G5" s="79"/>
      <c r="H5" s="80"/>
    </row>
    <row r="6" spans="1:26" s="85" customFormat="1" ht="23.25" customHeight="1" x14ac:dyDescent="0.2">
      <c r="A6" s="84" t="s">
        <v>245</v>
      </c>
      <c r="B6" s="106">
        <f>'Funding Process Tracking'!S5</f>
        <v>0</v>
      </c>
      <c r="C6" s="134"/>
      <c r="D6" s="290">
        <f>'Funding Process Tracking'!W5</f>
        <v>0</v>
      </c>
      <c r="E6" s="291"/>
      <c r="F6" s="137">
        <f>'Initial Allocation'!C6</f>
        <v>0</v>
      </c>
      <c r="H6" s="135">
        <f>'Initial Allocation'!C6</f>
        <v>0</v>
      </c>
    </row>
    <row r="7" spans="1:26" x14ac:dyDescent="0.2">
      <c r="A7" s="81" t="s">
        <v>116</v>
      </c>
      <c r="B7" s="106">
        <f>'Funding Process Tracking'!S6</f>
        <v>4000</v>
      </c>
      <c r="C7" s="82">
        <v>3500</v>
      </c>
      <c r="D7" s="290">
        <f>'Funding Process Tracking'!W6</f>
        <v>0</v>
      </c>
      <c r="E7" s="292"/>
      <c r="F7" s="137">
        <f>'Initial Allocation'!C7</f>
        <v>3500</v>
      </c>
      <c r="G7" s="83"/>
      <c r="H7" s="135">
        <f>'Initial Allocation'!C7</f>
        <v>3500</v>
      </c>
      <c r="W7" s="47"/>
      <c r="X7" s="50"/>
      <c r="Y7" s="50"/>
      <c r="Z7" s="50"/>
    </row>
    <row r="8" spans="1:26" x14ac:dyDescent="0.2">
      <c r="A8" s="10" t="s">
        <v>1</v>
      </c>
      <c r="B8" s="106">
        <f>'Funding Process Tracking'!S7</f>
        <v>0</v>
      </c>
      <c r="C8" s="22"/>
      <c r="D8" s="290">
        <f>'Funding Process Tracking'!W7</f>
        <v>0</v>
      </c>
      <c r="E8" s="293"/>
      <c r="F8" s="137">
        <f>'Initial Allocation'!C8</f>
        <v>0</v>
      </c>
      <c r="G8" s="24"/>
      <c r="H8" s="135">
        <f>'Initial Allocation'!C8</f>
        <v>0</v>
      </c>
    </row>
    <row r="9" spans="1:26" ht="25.5" x14ac:dyDescent="0.2">
      <c r="A9" s="10" t="s">
        <v>287</v>
      </c>
      <c r="B9" s="106">
        <f>'Funding Process Tracking'!S8</f>
        <v>0</v>
      </c>
      <c r="C9" s="22"/>
      <c r="D9" s="290">
        <f>'Funding Process Tracking'!W8</f>
        <v>0</v>
      </c>
      <c r="E9" s="293"/>
      <c r="F9" s="137">
        <f>'Initial Allocation'!C9</f>
        <v>0</v>
      </c>
      <c r="G9" s="24"/>
      <c r="H9" s="135">
        <f>'Initial Allocation'!C9</f>
        <v>0</v>
      </c>
      <c r="W9" s="47"/>
      <c r="X9" s="50"/>
      <c r="Y9" s="50"/>
      <c r="Z9" s="50"/>
    </row>
    <row r="10" spans="1:26" s="28" customFormat="1" x14ac:dyDescent="0.2">
      <c r="A10" s="21" t="s">
        <v>248</v>
      </c>
      <c r="B10" s="106">
        <f>'Funding Process Tracking'!S9</f>
        <v>0</v>
      </c>
      <c r="C10" s="22"/>
      <c r="D10" s="290">
        <f>'Funding Process Tracking'!W9</f>
        <v>0</v>
      </c>
      <c r="E10" s="293"/>
      <c r="F10" s="137">
        <f>'Initial Allocation'!C10</f>
        <v>0</v>
      </c>
      <c r="G10" s="24"/>
      <c r="H10" s="135">
        <f>'Initial Allocation'!C10</f>
        <v>0</v>
      </c>
      <c r="I10" s="61"/>
      <c r="J10" s="61"/>
      <c r="W10" s="47"/>
      <c r="X10" s="50"/>
      <c r="Y10" s="50"/>
      <c r="Z10" s="50"/>
    </row>
    <row r="11" spans="1:26" s="28" customFormat="1" x14ac:dyDescent="0.2">
      <c r="A11" s="21" t="s">
        <v>313</v>
      </c>
      <c r="B11" s="106">
        <f>'Funding Process Tracking'!S10</f>
        <v>0</v>
      </c>
      <c r="C11" s="22"/>
      <c r="D11" s="290">
        <f>'Funding Process Tracking'!W10</f>
        <v>0</v>
      </c>
      <c r="E11" s="293"/>
      <c r="F11" s="137">
        <f>'Initial Allocation'!C11</f>
        <v>0</v>
      </c>
      <c r="G11" s="24"/>
      <c r="H11" s="135">
        <f>'Initial Allocation'!C11</f>
        <v>0</v>
      </c>
      <c r="I11" s="167"/>
      <c r="J11" s="167"/>
      <c r="W11" s="47"/>
      <c r="X11" s="50"/>
      <c r="Y11" s="50"/>
      <c r="Z11" s="50"/>
    </row>
    <row r="12" spans="1:26" x14ac:dyDescent="0.2">
      <c r="A12" s="10" t="s">
        <v>2</v>
      </c>
      <c r="B12" s="106">
        <f>'Funding Process Tracking'!S11</f>
        <v>5900</v>
      </c>
      <c r="C12" s="22">
        <v>5000</v>
      </c>
      <c r="D12" s="290">
        <f>'Funding Process Tracking'!W11</f>
        <v>0</v>
      </c>
      <c r="E12" s="293"/>
      <c r="F12" s="137">
        <f>'Initial Allocation'!C12</f>
        <v>5000</v>
      </c>
      <c r="G12" s="24"/>
      <c r="H12" s="135">
        <f>'Initial Allocation'!C12</f>
        <v>5000</v>
      </c>
      <c r="W12" s="47"/>
      <c r="X12" s="50"/>
      <c r="Y12" s="50"/>
      <c r="Z12" s="50"/>
    </row>
    <row r="13" spans="1:26" x14ac:dyDescent="0.2">
      <c r="A13" s="21" t="s">
        <v>167</v>
      </c>
      <c r="B13" s="106">
        <f>'Funding Process Tracking'!S12</f>
        <v>0</v>
      </c>
      <c r="C13" s="22"/>
      <c r="D13" s="290">
        <f>'Funding Process Tracking'!W12</f>
        <v>0</v>
      </c>
      <c r="E13" s="293"/>
      <c r="F13" s="137">
        <f>'Initial Allocation'!C13</f>
        <v>0</v>
      </c>
      <c r="G13" s="24"/>
      <c r="H13" s="135">
        <f>'Initial Allocation'!C13</f>
        <v>0</v>
      </c>
      <c r="W13" s="47"/>
      <c r="X13" s="50"/>
      <c r="Y13" s="50"/>
      <c r="Z13" s="50"/>
    </row>
    <row r="14" spans="1:26" ht="25.5" x14ac:dyDescent="0.2">
      <c r="A14" s="21" t="s">
        <v>206</v>
      </c>
      <c r="B14" s="106">
        <f>'Funding Process Tracking'!S13</f>
        <v>1000</v>
      </c>
      <c r="C14" s="22">
        <v>500</v>
      </c>
      <c r="D14" s="290">
        <f>'Funding Process Tracking'!W13</f>
        <v>0</v>
      </c>
      <c r="E14" s="293"/>
      <c r="F14" s="137">
        <f>'Initial Allocation'!C14</f>
        <v>500</v>
      </c>
      <c r="G14" s="24"/>
      <c r="H14" s="135">
        <f>'Initial Allocation'!C14</f>
        <v>500</v>
      </c>
      <c r="W14" s="47"/>
      <c r="X14" s="50"/>
      <c r="Y14" s="50"/>
      <c r="Z14" s="50"/>
    </row>
    <row r="15" spans="1:26" ht="25.5" x14ac:dyDescent="0.2">
      <c r="A15" s="10" t="s">
        <v>3</v>
      </c>
      <c r="B15" s="106">
        <f>'Funding Process Tracking'!S14</f>
        <v>0</v>
      </c>
      <c r="C15" s="22"/>
      <c r="D15" s="290">
        <f>'Funding Process Tracking'!W14</f>
        <v>0</v>
      </c>
      <c r="E15" s="293"/>
      <c r="F15" s="137">
        <f>'Initial Allocation'!C15</f>
        <v>0</v>
      </c>
      <c r="G15" s="24"/>
      <c r="H15" s="135">
        <f>'Initial Allocation'!C15</f>
        <v>0</v>
      </c>
      <c r="W15" s="47"/>
      <c r="X15" s="50"/>
      <c r="Y15" s="50"/>
      <c r="Z15" s="50"/>
    </row>
    <row r="16" spans="1:26" ht="25.5" x14ac:dyDescent="0.2">
      <c r="A16" s="10" t="s">
        <v>129</v>
      </c>
      <c r="B16" s="106">
        <f>'Funding Process Tracking'!S15</f>
        <v>0</v>
      </c>
      <c r="C16" s="22"/>
      <c r="D16" s="290">
        <f>'Funding Process Tracking'!W15</f>
        <v>0</v>
      </c>
      <c r="E16" s="293"/>
      <c r="F16" s="137">
        <f>'Initial Allocation'!C16</f>
        <v>0</v>
      </c>
      <c r="G16" s="24"/>
      <c r="H16" s="135">
        <f>'Initial Allocation'!C16</f>
        <v>0</v>
      </c>
      <c r="W16" s="47"/>
      <c r="X16" s="50"/>
      <c r="Y16" s="50"/>
      <c r="Z16" s="50"/>
    </row>
    <row r="17" spans="1:26" ht="25.5" x14ac:dyDescent="0.2">
      <c r="A17" s="10" t="s">
        <v>4</v>
      </c>
      <c r="B17" s="106">
        <f>'Funding Process Tracking'!S16</f>
        <v>2210</v>
      </c>
      <c r="C17" s="22">
        <v>2000</v>
      </c>
      <c r="D17" s="290">
        <f>'Funding Process Tracking'!W16</f>
        <v>0</v>
      </c>
      <c r="E17" s="293"/>
      <c r="F17" s="137">
        <f>'Initial Allocation'!C17</f>
        <v>2000</v>
      </c>
      <c r="G17" s="24"/>
      <c r="H17" s="135">
        <f>'Initial Allocation'!C17</f>
        <v>2000</v>
      </c>
      <c r="W17" s="47"/>
      <c r="X17" s="50"/>
      <c r="Y17" s="50"/>
      <c r="Z17" s="50"/>
    </row>
    <row r="18" spans="1:26" ht="25.5" x14ac:dyDescent="0.2">
      <c r="A18" s="10" t="s">
        <v>5</v>
      </c>
      <c r="B18" s="106">
        <f>'Funding Process Tracking'!S17</f>
        <v>5000</v>
      </c>
      <c r="C18" s="22">
        <v>5500</v>
      </c>
      <c r="D18" s="290">
        <f>'Funding Process Tracking'!W17</f>
        <v>0</v>
      </c>
      <c r="E18" s="293"/>
      <c r="F18" s="137">
        <f>'Initial Allocation'!C18</f>
        <v>5500</v>
      </c>
      <c r="G18" s="24"/>
      <c r="H18" s="135">
        <f>'Initial Allocation'!C18</f>
        <v>5500</v>
      </c>
      <c r="W18" s="47"/>
      <c r="X18" s="50"/>
      <c r="Y18" s="50"/>
      <c r="Z18" s="50"/>
    </row>
    <row r="19" spans="1:26" s="28" customFormat="1" x14ac:dyDescent="0.2">
      <c r="A19" s="124" t="s">
        <v>251</v>
      </c>
      <c r="B19" s="106">
        <f>'Funding Process Tracking'!S18</f>
        <v>396</v>
      </c>
      <c r="C19" s="22"/>
      <c r="D19" s="290">
        <f>'Funding Process Tracking'!W18</f>
        <v>0</v>
      </c>
      <c r="E19" s="293"/>
      <c r="F19" s="137">
        <f>'Initial Allocation'!C19</f>
        <v>0</v>
      </c>
      <c r="G19" s="24"/>
      <c r="H19" s="135">
        <f>'Initial Allocation'!C19</f>
        <v>0</v>
      </c>
      <c r="I19" s="61"/>
      <c r="J19" s="61"/>
      <c r="W19" s="47"/>
      <c r="X19" s="50"/>
      <c r="Y19" s="50"/>
      <c r="Z19" s="50"/>
    </row>
    <row r="20" spans="1:26" x14ac:dyDescent="0.2">
      <c r="A20" s="21" t="s">
        <v>121</v>
      </c>
      <c r="B20" s="106">
        <f>'Funding Process Tracking'!S19</f>
        <v>660</v>
      </c>
      <c r="C20" s="22">
        <v>660</v>
      </c>
      <c r="D20" s="290">
        <f>'Funding Process Tracking'!W19</f>
        <v>0.2</v>
      </c>
      <c r="E20" s="293"/>
      <c r="F20" s="137">
        <v>528</v>
      </c>
      <c r="G20" s="24"/>
      <c r="H20" s="135">
        <v>528</v>
      </c>
      <c r="W20" s="47"/>
      <c r="X20" s="50"/>
      <c r="Y20" s="50"/>
      <c r="Z20" s="50"/>
    </row>
    <row r="21" spans="1:26" s="28" customFormat="1" x14ac:dyDescent="0.2">
      <c r="A21" s="21" t="s">
        <v>343</v>
      </c>
      <c r="B21" s="106">
        <f>'Funding Process Tracking'!S20</f>
        <v>1300</v>
      </c>
      <c r="C21" s="22"/>
      <c r="D21" s="290">
        <f>'Funding Process Tracking'!W20</f>
        <v>0</v>
      </c>
      <c r="E21" s="293"/>
      <c r="F21" s="137">
        <f>'Initial Allocation'!C21</f>
        <v>0</v>
      </c>
      <c r="G21" s="24"/>
      <c r="H21" s="135">
        <f>'Initial Allocation'!C21</f>
        <v>0</v>
      </c>
      <c r="I21" s="218"/>
      <c r="J21" s="218"/>
      <c r="W21" s="47"/>
      <c r="X21" s="50"/>
      <c r="Y21" s="50"/>
      <c r="Z21" s="50"/>
    </row>
    <row r="22" spans="1:26" s="28" customFormat="1" x14ac:dyDescent="0.2">
      <c r="A22" s="21" t="s">
        <v>250</v>
      </c>
      <c r="B22" s="106">
        <f>'Funding Process Tracking'!S21</f>
        <v>400</v>
      </c>
      <c r="C22" s="22">
        <v>400</v>
      </c>
      <c r="D22" s="290">
        <f>'Funding Process Tracking'!W21</f>
        <v>0</v>
      </c>
      <c r="E22" s="293"/>
      <c r="F22" s="137">
        <f>'Initial Allocation'!C22</f>
        <v>400</v>
      </c>
      <c r="G22" s="24"/>
      <c r="H22" s="135">
        <f>'Initial Allocation'!C22</f>
        <v>400</v>
      </c>
      <c r="I22" s="61"/>
      <c r="J22" s="61"/>
      <c r="W22" s="47"/>
      <c r="X22" s="50"/>
      <c r="Y22" s="50"/>
      <c r="Z22" s="50"/>
    </row>
    <row r="23" spans="1:26" x14ac:dyDescent="0.2">
      <c r="A23" s="21" t="s">
        <v>219</v>
      </c>
      <c r="B23" s="106">
        <f>'Funding Process Tracking'!S22</f>
        <v>0</v>
      </c>
      <c r="C23" s="22"/>
      <c r="D23" s="290">
        <f>'Funding Process Tracking'!W22</f>
        <v>0</v>
      </c>
      <c r="E23" s="293"/>
      <c r="F23" s="137">
        <f>'Initial Allocation'!C23</f>
        <v>0</v>
      </c>
      <c r="G23" s="24"/>
      <c r="H23" s="135">
        <f>'Initial Allocation'!C23</f>
        <v>0</v>
      </c>
      <c r="W23" s="47"/>
      <c r="X23" s="50"/>
      <c r="Y23" s="50"/>
      <c r="Z23" s="50"/>
    </row>
    <row r="24" spans="1:26" s="28" customFormat="1" ht="27" customHeight="1" x14ac:dyDescent="0.2">
      <c r="A24" s="21" t="s">
        <v>350</v>
      </c>
      <c r="B24" s="106">
        <f>'Funding Process Tracking'!S23</f>
        <v>0</v>
      </c>
      <c r="C24" s="22"/>
      <c r="D24" s="290">
        <f>'Funding Process Tracking'!W23</f>
        <v>0</v>
      </c>
      <c r="E24" s="293"/>
      <c r="F24" s="137">
        <f>'Initial Allocation'!C24</f>
        <v>0</v>
      </c>
      <c r="G24" s="24"/>
      <c r="H24" s="135">
        <f>'Initial Allocation'!C24</f>
        <v>0</v>
      </c>
      <c r="I24" s="220"/>
      <c r="J24" s="220"/>
      <c r="W24" s="47"/>
      <c r="X24" s="50"/>
      <c r="Y24" s="50"/>
      <c r="Z24" s="50"/>
    </row>
    <row r="25" spans="1:26" x14ac:dyDescent="0.2">
      <c r="A25" s="10" t="s">
        <v>6</v>
      </c>
      <c r="B25" s="106">
        <f>'Funding Process Tracking'!S24</f>
        <v>5000</v>
      </c>
      <c r="C25" s="22">
        <v>4000</v>
      </c>
      <c r="D25" s="290">
        <f>'Funding Process Tracking'!W24</f>
        <v>0</v>
      </c>
      <c r="E25" s="293"/>
      <c r="F25" s="137">
        <f>'Initial Allocation'!C25</f>
        <v>4000</v>
      </c>
      <c r="G25" s="24"/>
      <c r="H25" s="135">
        <f>'Initial Allocation'!C25</f>
        <v>4000</v>
      </c>
      <c r="W25" s="47"/>
      <c r="X25" s="50"/>
      <c r="Y25" s="50"/>
      <c r="Z25" s="50"/>
    </row>
    <row r="26" spans="1:26" x14ac:dyDescent="0.2">
      <c r="A26" s="11" t="s">
        <v>7</v>
      </c>
      <c r="B26" s="106">
        <f>'Funding Process Tracking'!S25</f>
        <v>5000</v>
      </c>
      <c r="C26" s="22">
        <v>5000</v>
      </c>
      <c r="D26" s="290">
        <f>'Funding Process Tracking'!W25</f>
        <v>0.2</v>
      </c>
      <c r="E26" s="293"/>
      <c r="F26" s="137">
        <v>4000</v>
      </c>
      <c r="G26" s="24"/>
      <c r="H26" s="135">
        <v>4000</v>
      </c>
      <c r="W26" s="47"/>
      <c r="X26" s="50"/>
      <c r="Y26" s="50"/>
      <c r="Z26" s="50"/>
    </row>
    <row r="27" spans="1:26" ht="25.5" x14ac:dyDescent="0.2">
      <c r="A27" s="11" t="s">
        <v>8</v>
      </c>
      <c r="B27" s="106">
        <f>'Funding Process Tracking'!S26</f>
        <v>10150</v>
      </c>
      <c r="C27" s="22">
        <v>9000</v>
      </c>
      <c r="D27" s="290">
        <f>'Funding Process Tracking'!W26</f>
        <v>0</v>
      </c>
      <c r="E27" s="293"/>
      <c r="F27" s="137">
        <f>'Initial Allocation'!C27</f>
        <v>9000</v>
      </c>
      <c r="G27" s="24"/>
      <c r="H27" s="135">
        <f>'Initial Allocation'!C27</f>
        <v>9000</v>
      </c>
      <c r="W27" s="47"/>
      <c r="X27" s="50"/>
      <c r="Y27" s="50"/>
      <c r="Z27" s="50"/>
    </row>
    <row r="28" spans="1:26" ht="25.5" x14ac:dyDescent="0.2">
      <c r="A28" s="19" t="s">
        <v>138</v>
      </c>
      <c r="B28" s="106">
        <f>'Funding Process Tracking'!S27</f>
        <v>1404</v>
      </c>
      <c r="C28" s="22">
        <v>1080</v>
      </c>
      <c r="D28" s="290">
        <f>'Funding Process Tracking'!W27</f>
        <v>0</v>
      </c>
      <c r="E28" s="293"/>
      <c r="F28" s="137">
        <f>'Initial Allocation'!C28</f>
        <v>1080</v>
      </c>
      <c r="G28" s="24"/>
      <c r="H28" s="135">
        <f>'Initial Allocation'!C28</f>
        <v>1080</v>
      </c>
      <c r="W28" s="47"/>
      <c r="X28" s="50"/>
      <c r="Y28" s="50"/>
      <c r="Z28" s="50"/>
    </row>
    <row r="29" spans="1:26" s="28" customFormat="1" x14ac:dyDescent="0.2">
      <c r="A29" s="19" t="s">
        <v>365</v>
      </c>
      <c r="B29" s="106">
        <f>'Funding Process Tracking'!S28</f>
        <v>0</v>
      </c>
      <c r="C29" s="22"/>
      <c r="D29" s="290">
        <f>'Funding Process Tracking'!W28</f>
        <v>0</v>
      </c>
      <c r="E29" s="293"/>
      <c r="F29" s="137">
        <f>'Initial Allocation'!C29</f>
        <v>0</v>
      </c>
      <c r="G29" s="24"/>
      <c r="H29" s="135">
        <f>'Initial Allocation'!C29</f>
        <v>0</v>
      </c>
      <c r="I29" s="279"/>
      <c r="J29" s="279"/>
      <c r="W29" s="47"/>
      <c r="X29" s="50"/>
      <c r="Y29" s="50"/>
      <c r="Z29" s="50"/>
    </row>
    <row r="30" spans="1:26" x14ac:dyDescent="0.2">
      <c r="A30" s="10" t="s">
        <v>95</v>
      </c>
      <c r="B30" s="106">
        <f>'Funding Process Tracking'!S29</f>
        <v>3100</v>
      </c>
      <c r="C30" s="22">
        <v>2600</v>
      </c>
      <c r="D30" s="290">
        <f>'Funding Process Tracking'!W29</f>
        <v>0</v>
      </c>
      <c r="E30" s="293"/>
      <c r="F30" s="137">
        <f>'Initial Allocation'!C30</f>
        <v>2600</v>
      </c>
      <c r="G30" s="24"/>
      <c r="H30" s="135">
        <f>'Initial Allocation'!C30</f>
        <v>2600</v>
      </c>
      <c r="W30" s="47"/>
      <c r="X30" s="50"/>
      <c r="Y30" s="50"/>
      <c r="Z30" s="50"/>
    </row>
    <row r="31" spans="1:26" x14ac:dyDescent="0.2">
      <c r="A31" s="11" t="s">
        <v>9</v>
      </c>
      <c r="B31" s="106">
        <f>'Funding Process Tracking'!S30</f>
        <v>500</v>
      </c>
      <c r="C31" s="22">
        <v>500</v>
      </c>
      <c r="D31" s="290">
        <f>'Funding Process Tracking'!W30</f>
        <v>0</v>
      </c>
      <c r="E31" s="293"/>
      <c r="F31" s="137">
        <f>'Initial Allocation'!C31</f>
        <v>500</v>
      </c>
      <c r="G31" s="24"/>
      <c r="H31" s="135">
        <f>'Initial Allocation'!C31</f>
        <v>500</v>
      </c>
      <c r="W31" s="47"/>
      <c r="X31" s="50"/>
      <c r="Y31" s="50"/>
      <c r="Z31" s="50"/>
    </row>
    <row r="32" spans="1:26" ht="25.5" x14ac:dyDescent="0.2">
      <c r="A32" s="11" t="s">
        <v>10</v>
      </c>
      <c r="B32" s="106">
        <f>'Funding Process Tracking'!S31</f>
        <v>0</v>
      </c>
      <c r="C32" s="22"/>
      <c r="D32" s="290">
        <f>'Funding Process Tracking'!W31</f>
        <v>0</v>
      </c>
      <c r="E32" s="293"/>
      <c r="F32" s="137">
        <f>'Initial Allocation'!C32</f>
        <v>0</v>
      </c>
      <c r="G32" s="24"/>
      <c r="H32" s="135">
        <f>'Initial Allocation'!C32</f>
        <v>0</v>
      </c>
      <c r="W32" s="47"/>
      <c r="X32" s="50"/>
      <c r="Y32" s="50"/>
      <c r="Z32" s="50"/>
    </row>
    <row r="33" spans="1:26" x14ac:dyDescent="0.2">
      <c r="A33" s="11" t="s">
        <v>130</v>
      </c>
      <c r="B33" s="106">
        <f>'Funding Process Tracking'!S32</f>
        <v>0</v>
      </c>
      <c r="C33" s="22"/>
      <c r="D33" s="290">
        <f>'Funding Process Tracking'!W32</f>
        <v>0</v>
      </c>
      <c r="E33" s="293"/>
      <c r="F33" s="137">
        <f>'Initial Allocation'!C33</f>
        <v>0</v>
      </c>
      <c r="G33" s="24"/>
      <c r="H33" s="135">
        <f>'Initial Allocation'!C33</f>
        <v>0</v>
      </c>
      <c r="W33" s="47"/>
      <c r="X33" s="50"/>
      <c r="Y33" s="50"/>
      <c r="Z33" s="50"/>
    </row>
    <row r="34" spans="1:26" ht="25.5" x14ac:dyDescent="0.2">
      <c r="A34" s="11" t="s">
        <v>114</v>
      </c>
      <c r="B34" s="106">
        <f>'Funding Process Tracking'!S33</f>
        <v>2500</v>
      </c>
      <c r="C34" s="22">
        <v>2500</v>
      </c>
      <c r="D34" s="290">
        <f>'Funding Process Tracking'!W33</f>
        <v>0.2</v>
      </c>
      <c r="E34" s="293"/>
      <c r="F34" s="137">
        <v>2000</v>
      </c>
      <c r="G34" s="24"/>
      <c r="H34" s="135">
        <v>2000</v>
      </c>
      <c r="W34" s="47"/>
      <c r="X34" s="50"/>
      <c r="Y34" s="50"/>
      <c r="Z34" s="50"/>
    </row>
    <row r="35" spans="1:26" ht="25.5" x14ac:dyDescent="0.2">
      <c r="A35" s="11" t="s">
        <v>11</v>
      </c>
      <c r="B35" s="106">
        <f>'Funding Process Tracking'!S34</f>
        <v>0</v>
      </c>
      <c r="C35" s="22"/>
      <c r="D35" s="290">
        <f>'Funding Process Tracking'!W34</f>
        <v>0</v>
      </c>
      <c r="E35" s="293"/>
      <c r="F35" s="137">
        <f>'Initial Allocation'!C35</f>
        <v>0</v>
      </c>
      <c r="G35" s="24"/>
      <c r="H35" s="135">
        <f>'Initial Allocation'!C35</f>
        <v>0</v>
      </c>
      <c r="W35" s="47"/>
      <c r="X35" s="50"/>
      <c r="Y35" s="50"/>
      <c r="Z35" s="50"/>
    </row>
    <row r="36" spans="1:26" ht="25.5" x14ac:dyDescent="0.2">
      <c r="A36" s="11" t="s">
        <v>117</v>
      </c>
      <c r="B36" s="106">
        <f>'Funding Process Tracking'!S35</f>
        <v>5500</v>
      </c>
      <c r="C36" s="22">
        <v>4500</v>
      </c>
      <c r="D36" s="290">
        <f>'Funding Process Tracking'!W35</f>
        <v>0</v>
      </c>
      <c r="E36" s="293"/>
      <c r="F36" s="137">
        <f>'Initial Allocation'!C36</f>
        <v>4500</v>
      </c>
      <c r="G36" s="24"/>
      <c r="H36" s="135">
        <f>'Initial Allocation'!C36</f>
        <v>4500</v>
      </c>
      <c r="W36" s="47"/>
      <c r="X36" s="50"/>
      <c r="Y36" s="50"/>
      <c r="Z36" s="50"/>
    </row>
    <row r="37" spans="1:26" s="28" customFormat="1" ht="25.5" x14ac:dyDescent="0.2">
      <c r="A37" s="21" t="s">
        <v>244</v>
      </c>
      <c r="B37" s="106">
        <f>'Funding Process Tracking'!S36</f>
        <v>1000</v>
      </c>
      <c r="C37" s="22">
        <v>650</v>
      </c>
      <c r="D37" s="290">
        <f>'Funding Process Tracking'!W36</f>
        <v>0.2</v>
      </c>
      <c r="E37" s="293"/>
      <c r="F37" s="137">
        <v>520</v>
      </c>
      <c r="G37" s="24"/>
      <c r="H37" s="135">
        <v>520</v>
      </c>
      <c r="I37" s="61"/>
      <c r="J37" s="61"/>
      <c r="W37" s="47"/>
      <c r="X37" s="50"/>
      <c r="Y37" s="50"/>
      <c r="Z37" s="50"/>
    </row>
    <row r="38" spans="1:26" x14ac:dyDescent="0.2">
      <c r="A38" s="11" t="s">
        <v>12</v>
      </c>
      <c r="B38" s="106">
        <f>'Funding Process Tracking'!S37</f>
        <v>8000</v>
      </c>
      <c r="C38" s="22">
        <v>8000</v>
      </c>
      <c r="D38" s="290">
        <f>'Funding Process Tracking'!W37</f>
        <v>0</v>
      </c>
      <c r="E38" s="293"/>
      <c r="F38" s="137">
        <f>'Initial Allocation'!C38</f>
        <v>8000</v>
      </c>
      <c r="G38" s="24"/>
      <c r="H38" s="135">
        <f>'Initial Allocation'!C38</f>
        <v>8000</v>
      </c>
      <c r="W38" s="47"/>
      <c r="X38" s="50"/>
      <c r="Y38" s="50"/>
      <c r="Z38" s="50"/>
    </row>
    <row r="39" spans="1:26" x14ac:dyDescent="0.2">
      <c r="A39" s="19" t="s">
        <v>169</v>
      </c>
      <c r="B39" s="106">
        <f>'Funding Process Tracking'!S38</f>
        <v>0</v>
      </c>
      <c r="C39" s="22"/>
      <c r="D39" s="290">
        <f>'Funding Process Tracking'!W38</f>
        <v>0</v>
      </c>
      <c r="E39" s="293"/>
      <c r="F39" s="137">
        <f>'Initial Allocation'!C39</f>
        <v>0</v>
      </c>
      <c r="G39" s="24"/>
      <c r="H39" s="135">
        <f>'Initial Allocation'!C39</f>
        <v>0</v>
      </c>
      <c r="W39" s="47"/>
      <c r="X39" s="50"/>
      <c r="Y39" s="50"/>
      <c r="Z39" s="50"/>
    </row>
    <row r="40" spans="1:26" s="28" customFormat="1" x14ac:dyDescent="0.2">
      <c r="A40" s="19" t="s">
        <v>357</v>
      </c>
      <c r="B40" s="106">
        <f>'Funding Process Tracking'!S39</f>
        <v>1900</v>
      </c>
      <c r="C40" s="22">
        <v>500</v>
      </c>
      <c r="D40" s="290">
        <f>'Funding Process Tracking'!W39</f>
        <v>0</v>
      </c>
      <c r="E40" s="293"/>
      <c r="F40" s="137">
        <f>'Initial Allocation'!C40</f>
        <v>500</v>
      </c>
      <c r="G40" s="24"/>
      <c r="H40" s="135">
        <f>'Initial Allocation'!C40</f>
        <v>500</v>
      </c>
      <c r="I40" s="279"/>
      <c r="J40" s="279"/>
      <c r="W40" s="47"/>
      <c r="X40" s="50"/>
      <c r="Y40" s="50"/>
      <c r="Z40" s="50"/>
    </row>
    <row r="41" spans="1:26" x14ac:dyDescent="0.2">
      <c r="A41" s="19" t="s">
        <v>139</v>
      </c>
      <c r="B41" s="106">
        <f>'Funding Process Tracking'!S40</f>
        <v>1000</v>
      </c>
      <c r="C41" s="22">
        <v>1300</v>
      </c>
      <c r="D41" s="290">
        <f>'Funding Process Tracking'!W40</f>
        <v>0</v>
      </c>
      <c r="E41" s="293"/>
      <c r="F41" s="137">
        <f>'Initial Allocation'!C41</f>
        <v>1300</v>
      </c>
      <c r="G41" s="24"/>
      <c r="H41" s="135">
        <f>'Initial Allocation'!C41</f>
        <v>1300</v>
      </c>
      <c r="W41" s="47"/>
      <c r="X41" s="50"/>
      <c r="Y41" s="50"/>
      <c r="Z41" s="50"/>
    </row>
    <row r="42" spans="1:26" s="28" customFormat="1" x14ac:dyDescent="0.2">
      <c r="A42" s="21" t="s">
        <v>332</v>
      </c>
      <c r="B42" s="106">
        <f>'Funding Process Tracking'!S41</f>
        <v>0</v>
      </c>
      <c r="C42" s="22"/>
      <c r="D42" s="290">
        <f>'Funding Process Tracking'!W41</f>
        <v>0.2</v>
      </c>
      <c r="E42" s="293"/>
      <c r="F42" s="137">
        <f>'Initial Allocation'!C42</f>
        <v>0</v>
      </c>
      <c r="G42" s="24"/>
      <c r="H42" s="135">
        <f>'Initial Allocation'!C42</f>
        <v>0</v>
      </c>
      <c r="I42" s="210"/>
      <c r="J42" s="210"/>
      <c r="W42" s="47"/>
      <c r="X42" s="50"/>
      <c r="Y42" s="50"/>
      <c r="Z42" s="50"/>
    </row>
    <row r="43" spans="1:26" ht="38.25" customHeight="1" x14ac:dyDescent="0.2">
      <c r="A43" s="19" t="s">
        <v>208</v>
      </c>
      <c r="B43" s="106">
        <f>'Funding Process Tracking'!S42</f>
        <v>0</v>
      </c>
      <c r="C43" s="22"/>
      <c r="D43" s="290">
        <f>'Funding Process Tracking'!W42</f>
        <v>0</v>
      </c>
      <c r="E43" s="293"/>
      <c r="F43" s="137">
        <f>'Initial Allocation'!C43</f>
        <v>0</v>
      </c>
      <c r="G43" s="24"/>
      <c r="H43" s="135">
        <f>'Initial Allocation'!C43</f>
        <v>0</v>
      </c>
      <c r="W43" s="47"/>
      <c r="X43" s="50"/>
      <c r="Y43" s="50"/>
      <c r="Z43" s="50"/>
    </row>
    <row r="44" spans="1:26" x14ac:dyDescent="0.2">
      <c r="A44" s="10" t="s">
        <v>128</v>
      </c>
      <c r="B44" s="106">
        <v>3000</v>
      </c>
      <c r="C44" s="22">
        <v>3000</v>
      </c>
      <c r="D44" s="290">
        <f>'Funding Process Tracking'!W43</f>
        <v>0</v>
      </c>
      <c r="E44" s="293"/>
      <c r="F44" s="137">
        <f>'Initial Allocation'!C44</f>
        <v>3000</v>
      </c>
      <c r="G44" s="24"/>
      <c r="H44" s="135">
        <f>'Initial Allocation'!C44</f>
        <v>3000</v>
      </c>
      <c r="W44" s="47"/>
      <c r="X44" s="50"/>
      <c r="Y44" s="50"/>
      <c r="Z44" s="50"/>
    </row>
    <row r="45" spans="1:26" s="28" customFormat="1" x14ac:dyDescent="0.2">
      <c r="A45" s="21" t="s">
        <v>368</v>
      </c>
      <c r="B45" s="106">
        <f>'Funding Process Tracking'!S44</f>
        <v>0</v>
      </c>
      <c r="C45" s="22"/>
      <c r="D45" s="290">
        <f>'Funding Process Tracking'!W44</f>
        <v>0</v>
      </c>
      <c r="E45" s="293"/>
      <c r="F45" s="137">
        <f>'Initial Allocation'!C45</f>
        <v>0</v>
      </c>
      <c r="G45" s="24"/>
      <c r="H45" s="135">
        <f>'Initial Allocation'!C45</f>
        <v>0</v>
      </c>
      <c r="I45" s="278"/>
      <c r="J45" s="278"/>
      <c r="W45" s="47"/>
      <c r="X45" s="50"/>
      <c r="Y45" s="50"/>
      <c r="Z45" s="50"/>
    </row>
    <row r="46" spans="1:26" x14ac:dyDescent="0.2">
      <c r="A46" s="11" t="s">
        <v>13</v>
      </c>
      <c r="B46" s="106">
        <f>'Funding Process Tracking'!S45</f>
        <v>3600</v>
      </c>
      <c r="C46" s="22">
        <v>3600</v>
      </c>
      <c r="D46" s="290">
        <f>'Funding Process Tracking'!W45</f>
        <v>0</v>
      </c>
      <c r="E46" s="293"/>
      <c r="F46" s="137">
        <f>'Initial Allocation'!C46</f>
        <v>3600</v>
      </c>
      <c r="G46" s="24"/>
      <c r="H46" s="135">
        <f>'Initial Allocation'!C46</f>
        <v>3600</v>
      </c>
      <c r="W46" s="47"/>
      <c r="X46" s="50"/>
      <c r="Y46" s="50"/>
      <c r="Z46" s="50"/>
    </row>
    <row r="47" spans="1:26" x14ac:dyDescent="0.2">
      <c r="A47" s="11" t="s">
        <v>14</v>
      </c>
      <c r="B47" s="106">
        <f>'Funding Process Tracking'!S46</f>
        <v>12000</v>
      </c>
      <c r="C47" s="22">
        <v>12000</v>
      </c>
      <c r="D47" s="290">
        <f>'Funding Process Tracking'!W46</f>
        <v>0</v>
      </c>
      <c r="E47" s="293"/>
      <c r="F47" s="137">
        <f>'Initial Allocation'!C47</f>
        <v>12000</v>
      </c>
      <c r="G47" s="24"/>
      <c r="H47" s="135">
        <f>'Initial Allocation'!C47</f>
        <v>12000</v>
      </c>
      <c r="W47" s="47"/>
      <c r="X47" s="50"/>
      <c r="Y47" s="50"/>
      <c r="Z47" s="50"/>
    </row>
    <row r="48" spans="1:26" x14ac:dyDescent="0.2">
      <c r="A48" s="19" t="s">
        <v>222</v>
      </c>
      <c r="B48" s="106">
        <f>'Funding Process Tracking'!S47</f>
        <v>0</v>
      </c>
      <c r="C48" s="22"/>
      <c r="D48" s="290">
        <f>'Funding Process Tracking'!W47</f>
        <v>0</v>
      </c>
      <c r="E48" s="293"/>
      <c r="F48" s="137">
        <f>'Initial Allocation'!C48</f>
        <v>0</v>
      </c>
      <c r="G48" s="24"/>
      <c r="H48" s="135">
        <f>'Initial Allocation'!C48</f>
        <v>0</v>
      </c>
      <c r="W48" s="47"/>
      <c r="X48" s="50"/>
      <c r="Y48" s="50"/>
      <c r="Z48" s="50"/>
    </row>
    <row r="49" spans="1:26" x14ac:dyDescent="0.2">
      <c r="A49" s="11" t="s">
        <v>15</v>
      </c>
      <c r="B49" s="106">
        <f>'Funding Process Tracking'!S48</f>
        <v>11700</v>
      </c>
      <c r="C49" s="22">
        <v>11070</v>
      </c>
      <c r="D49" s="290">
        <f>'Funding Process Tracking'!W48</f>
        <v>0</v>
      </c>
      <c r="E49" s="293"/>
      <c r="F49" s="137">
        <f>'Initial Allocation'!C49</f>
        <v>11070</v>
      </c>
      <c r="G49" s="24"/>
      <c r="H49" s="135">
        <f>'Initial Allocation'!C49</f>
        <v>11070</v>
      </c>
      <c r="W49" s="47"/>
      <c r="X49" s="50"/>
      <c r="Y49" s="50"/>
      <c r="Z49" s="50"/>
    </row>
    <row r="50" spans="1:26" x14ac:dyDescent="0.2">
      <c r="A50" s="19" t="s">
        <v>122</v>
      </c>
      <c r="B50" s="106">
        <f>'Funding Process Tracking'!S49</f>
        <v>0</v>
      </c>
      <c r="C50" s="22"/>
      <c r="D50" s="290">
        <f>'Funding Process Tracking'!W49</f>
        <v>0</v>
      </c>
      <c r="E50" s="293"/>
      <c r="F50" s="137">
        <f>'Initial Allocation'!C50</f>
        <v>0</v>
      </c>
      <c r="G50" s="24"/>
      <c r="H50" s="135">
        <f>'Initial Allocation'!C50</f>
        <v>0</v>
      </c>
      <c r="W50" s="47"/>
      <c r="X50" s="50"/>
      <c r="Y50" s="50"/>
      <c r="Z50" s="50"/>
    </row>
    <row r="51" spans="1:26" x14ac:dyDescent="0.2">
      <c r="A51" s="19" t="s">
        <v>179</v>
      </c>
      <c r="B51" s="106">
        <f>'Funding Process Tracking'!S50</f>
        <v>0</v>
      </c>
      <c r="C51" s="22"/>
      <c r="D51" s="290">
        <f>'Funding Process Tracking'!W50</f>
        <v>0</v>
      </c>
      <c r="E51" s="293"/>
      <c r="F51" s="137">
        <f>'Initial Allocation'!C51</f>
        <v>0</v>
      </c>
      <c r="G51" s="24"/>
      <c r="H51" s="135">
        <f>'Initial Allocation'!C51</f>
        <v>0</v>
      </c>
      <c r="W51" s="47"/>
      <c r="X51" s="50"/>
      <c r="Y51" s="50"/>
      <c r="Z51" s="50"/>
    </row>
    <row r="52" spans="1:26" x14ac:dyDescent="0.2">
      <c r="A52" s="19" t="s">
        <v>131</v>
      </c>
      <c r="B52" s="106">
        <f>'Funding Process Tracking'!S51</f>
        <v>0</v>
      </c>
      <c r="C52" s="22"/>
      <c r="D52" s="290">
        <f>'Funding Process Tracking'!W51</f>
        <v>0</v>
      </c>
      <c r="E52" s="293"/>
      <c r="F52" s="137">
        <f>'Initial Allocation'!C52</f>
        <v>0</v>
      </c>
      <c r="G52" s="24"/>
      <c r="H52" s="135">
        <f>'Initial Allocation'!C52</f>
        <v>0</v>
      </c>
      <c r="W52" s="47"/>
      <c r="X52" s="50"/>
      <c r="Y52" s="50"/>
      <c r="Z52" s="50"/>
    </row>
    <row r="53" spans="1:26" x14ac:dyDescent="0.2">
      <c r="A53" s="11" t="s">
        <v>16</v>
      </c>
      <c r="B53" s="106">
        <f>'Funding Process Tracking'!S52</f>
        <v>1170</v>
      </c>
      <c r="C53" s="22">
        <v>750</v>
      </c>
      <c r="D53" s="290">
        <f>'Funding Process Tracking'!W52</f>
        <v>0</v>
      </c>
      <c r="E53" s="293"/>
      <c r="F53" s="137">
        <f>'Initial Allocation'!C53</f>
        <v>750</v>
      </c>
      <c r="G53" s="24"/>
      <c r="H53" s="135">
        <f>'Initial Allocation'!C53</f>
        <v>750</v>
      </c>
      <c r="W53" s="47"/>
      <c r="X53" s="50"/>
      <c r="Y53" s="50"/>
      <c r="Z53" s="50"/>
    </row>
    <row r="54" spans="1:26" x14ac:dyDescent="0.2">
      <c r="A54" s="11" t="s">
        <v>17</v>
      </c>
      <c r="B54" s="106">
        <f>'Funding Process Tracking'!S53</f>
        <v>0</v>
      </c>
      <c r="C54" s="22"/>
      <c r="D54" s="290">
        <f>'Funding Process Tracking'!W53</f>
        <v>0</v>
      </c>
      <c r="E54" s="293"/>
      <c r="F54" s="137">
        <f>'Initial Allocation'!C54</f>
        <v>0</v>
      </c>
      <c r="G54" s="24"/>
      <c r="H54" s="135">
        <f>'Initial Allocation'!C54</f>
        <v>0</v>
      </c>
      <c r="W54" s="47"/>
      <c r="X54" s="50"/>
      <c r="Y54" s="50"/>
      <c r="Z54" s="50"/>
    </row>
    <row r="55" spans="1:26" s="28" customFormat="1" x14ac:dyDescent="0.2">
      <c r="A55" s="21" t="s">
        <v>300</v>
      </c>
      <c r="B55" s="106">
        <f>'Funding Process Tracking'!S54</f>
        <v>260</v>
      </c>
      <c r="C55" s="22">
        <v>260</v>
      </c>
      <c r="D55" s="290">
        <f>'Funding Process Tracking'!W54</f>
        <v>0.2</v>
      </c>
      <c r="E55" s="293"/>
      <c r="F55" s="137">
        <v>208</v>
      </c>
      <c r="G55" s="24"/>
      <c r="H55" s="135">
        <v>208</v>
      </c>
      <c r="I55" s="156"/>
      <c r="J55" s="156"/>
      <c r="W55" s="47"/>
      <c r="X55" s="50"/>
      <c r="Y55" s="50"/>
      <c r="Z55" s="50"/>
    </row>
    <row r="56" spans="1:26" x14ac:dyDescent="0.2">
      <c r="A56" s="11" t="s">
        <v>111</v>
      </c>
      <c r="B56" s="106">
        <f>'Funding Process Tracking'!S55</f>
        <v>11000</v>
      </c>
      <c r="C56" s="22">
        <v>8450</v>
      </c>
      <c r="D56" s="290">
        <f>'Funding Process Tracking'!W55</f>
        <v>0</v>
      </c>
      <c r="E56" s="293"/>
      <c r="F56" s="137">
        <f>'Initial Allocation'!C56</f>
        <v>8450</v>
      </c>
      <c r="G56" s="24"/>
      <c r="H56" s="135">
        <f>'Initial Allocation'!C56</f>
        <v>8450</v>
      </c>
      <c r="W56" s="47"/>
      <c r="X56" s="50"/>
      <c r="Y56" s="50"/>
      <c r="Z56" s="50"/>
    </row>
    <row r="57" spans="1:26" ht="35.25" x14ac:dyDescent="0.2">
      <c r="A57" s="10" t="s">
        <v>260</v>
      </c>
      <c r="B57" s="106">
        <f>'Funding Process Tracking'!S56</f>
        <v>0</v>
      </c>
      <c r="C57" s="22"/>
      <c r="D57" s="290">
        <f>'Funding Process Tracking'!W56</f>
        <v>0</v>
      </c>
      <c r="E57" s="293"/>
      <c r="F57" s="137">
        <f>'Initial Allocation'!C57</f>
        <v>0</v>
      </c>
      <c r="G57" s="24"/>
      <c r="H57" s="135">
        <f>'Initial Allocation'!C57</f>
        <v>0</v>
      </c>
      <c r="W57" s="47"/>
      <c r="X57" s="50"/>
      <c r="Y57" s="50"/>
      <c r="Z57" s="50"/>
    </row>
    <row r="58" spans="1:26" ht="25.5" x14ac:dyDescent="0.2">
      <c r="A58" s="19" t="s">
        <v>148</v>
      </c>
      <c r="B58" s="106">
        <f>'Funding Process Tracking'!S57</f>
        <v>1600</v>
      </c>
      <c r="C58" s="22">
        <v>1300</v>
      </c>
      <c r="D58" s="290">
        <f>'Funding Process Tracking'!W57</f>
        <v>0</v>
      </c>
      <c r="E58" s="293"/>
      <c r="F58" s="137">
        <f>'Initial Allocation'!C58</f>
        <v>1300</v>
      </c>
      <c r="G58" s="24"/>
      <c r="H58" s="135">
        <f>'Initial Allocation'!C58</f>
        <v>1300</v>
      </c>
      <c r="I58" s="8"/>
      <c r="W58" s="47"/>
      <c r="X58" s="50"/>
      <c r="Y58" s="50"/>
      <c r="Z58" s="50"/>
    </row>
    <row r="59" spans="1:26" x14ac:dyDescent="0.2">
      <c r="A59" s="21" t="s">
        <v>207</v>
      </c>
      <c r="B59" s="106">
        <f>'Funding Process Tracking'!S58</f>
        <v>0</v>
      </c>
      <c r="C59" s="22"/>
      <c r="D59" s="290">
        <f>'Funding Process Tracking'!W58</f>
        <v>0</v>
      </c>
      <c r="E59" s="293"/>
      <c r="F59" s="137">
        <f>'Initial Allocation'!C59</f>
        <v>0</v>
      </c>
      <c r="G59" s="24"/>
      <c r="H59" s="135">
        <f>'Initial Allocation'!C59</f>
        <v>0</v>
      </c>
      <c r="W59" s="47"/>
      <c r="X59" s="50"/>
      <c r="Y59" s="50"/>
      <c r="Z59" s="50"/>
    </row>
    <row r="60" spans="1:26" s="28" customFormat="1" x14ac:dyDescent="0.2">
      <c r="A60" s="21" t="s">
        <v>241</v>
      </c>
      <c r="B60" s="106">
        <f>'Funding Process Tracking'!S59</f>
        <v>800</v>
      </c>
      <c r="C60" s="22">
        <v>250</v>
      </c>
      <c r="D60" s="290">
        <f>'Funding Process Tracking'!W59</f>
        <v>0.2</v>
      </c>
      <c r="E60" s="293"/>
      <c r="F60" s="137">
        <v>200</v>
      </c>
      <c r="G60" s="24"/>
      <c r="H60" s="135">
        <v>200</v>
      </c>
      <c r="I60" s="61"/>
      <c r="J60" s="61"/>
      <c r="W60" s="47"/>
      <c r="X60" s="50"/>
      <c r="Y60" s="50"/>
      <c r="Z60" s="50"/>
    </row>
    <row r="61" spans="1:26" x14ac:dyDescent="0.2">
      <c r="A61" s="21" t="s">
        <v>215</v>
      </c>
      <c r="B61" s="106">
        <f>'Funding Process Tracking'!S60</f>
        <v>180</v>
      </c>
      <c r="C61" s="22">
        <v>300</v>
      </c>
      <c r="D61" s="290">
        <f>'Funding Process Tracking'!W60</f>
        <v>0</v>
      </c>
      <c r="E61" s="293"/>
      <c r="F61" s="137">
        <f>'Initial Allocation'!C61</f>
        <v>300</v>
      </c>
      <c r="G61" s="24"/>
      <c r="H61" s="135">
        <f>'Initial Allocation'!C61</f>
        <v>300</v>
      </c>
      <c r="W61" s="47"/>
      <c r="X61" s="50"/>
      <c r="Y61" s="50"/>
      <c r="Z61" s="50"/>
    </row>
    <row r="62" spans="1:26" s="28" customFormat="1" x14ac:dyDescent="0.2">
      <c r="A62" s="21" t="s">
        <v>296</v>
      </c>
      <c r="B62" s="106">
        <f>'Funding Process Tracking'!S61</f>
        <v>0</v>
      </c>
      <c r="C62" s="22"/>
      <c r="D62" s="290">
        <f>'Funding Process Tracking'!W61</f>
        <v>0</v>
      </c>
      <c r="E62" s="293"/>
      <c r="F62" s="137">
        <f>'Initial Allocation'!C62</f>
        <v>0</v>
      </c>
      <c r="G62" s="24"/>
      <c r="H62" s="135">
        <f>'Initial Allocation'!C62</f>
        <v>0</v>
      </c>
      <c r="I62" s="157"/>
      <c r="J62" s="157"/>
      <c r="W62" s="47"/>
      <c r="X62" s="50"/>
      <c r="Y62" s="50"/>
      <c r="Z62" s="50"/>
    </row>
    <row r="63" spans="1:26" s="28" customFormat="1" x14ac:dyDescent="0.2">
      <c r="A63" s="21" t="s">
        <v>274</v>
      </c>
      <c r="B63" s="106">
        <f>'Funding Process Tracking'!S62</f>
        <v>1400</v>
      </c>
      <c r="C63" s="22">
        <v>1100</v>
      </c>
      <c r="D63" s="290">
        <f>'Funding Process Tracking'!W62</f>
        <v>0</v>
      </c>
      <c r="E63" s="293"/>
      <c r="F63" s="137">
        <f>'Initial Allocation'!C63</f>
        <v>1100</v>
      </c>
      <c r="G63" s="24"/>
      <c r="H63" s="135">
        <f>'Initial Allocation'!C63</f>
        <v>1100</v>
      </c>
      <c r="I63" s="119"/>
      <c r="J63" s="119"/>
      <c r="W63" s="47"/>
      <c r="X63" s="50"/>
      <c r="Y63" s="50"/>
      <c r="Z63" s="50"/>
    </row>
    <row r="64" spans="1:26" x14ac:dyDescent="0.2">
      <c r="A64" s="19" t="s">
        <v>216</v>
      </c>
      <c r="B64" s="106">
        <f>'Funding Process Tracking'!S63</f>
        <v>0</v>
      </c>
      <c r="C64" s="22"/>
      <c r="D64" s="290">
        <f>'Funding Process Tracking'!W63</f>
        <v>0.2</v>
      </c>
      <c r="E64" s="293"/>
      <c r="F64" s="137">
        <f>'Initial Allocation'!C64</f>
        <v>0</v>
      </c>
      <c r="G64" s="24"/>
      <c r="H64" s="135">
        <f>'Initial Allocation'!C64</f>
        <v>0</v>
      </c>
      <c r="W64" s="47"/>
      <c r="X64" s="50"/>
      <c r="Y64" s="50"/>
      <c r="Z64" s="50"/>
    </row>
    <row r="65" spans="1:26" x14ac:dyDescent="0.2">
      <c r="A65" s="11" t="s">
        <v>18</v>
      </c>
      <c r="B65" s="106">
        <f>'Funding Process Tracking'!S64</f>
        <v>0</v>
      </c>
      <c r="C65" s="22"/>
      <c r="D65" s="290">
        <f>'Funding Process Tracking'!W64</f>
        <v>0.2</v>
      </c>
      <c r="E65" s="293"/>
      <c r="F65" s="137">
        <f>'Initial Allocation'!C65</f>
        <v>0</v>
      </c>
      <c r="G65" s="24"/>
      <c r="H65" s="135">
        <f>'Initial Allocation'!C65</f>
        <v>0</v>
      </c>
      <c r="W65" s="47"/>
      <c r="X65" s="50"/>
      <c r="Y65" s="50"/>
      <c r="Z65" s="50"/>
    </row>
    <row r="66" spans="1:26" s="28" customFormat="1" x14ac:dyDescent="0.2">
      <c r="A66" s="21" t="s">
        <v>361</v>
      </c>
      <c r="B66" s="106">
        <f>'Funding Process Tracking'!S65</f>
        <v>5000</v>
      </c>
      <c r="C66" s="22">
        <v>500</v>
      </c>
      <c r="D66" s="290">
        <f>'Funding Process Tracking'!W65</f>
        <v>0</v>
      </c>
      <c r="E66" s="293"/>
      <c r="F66" s="137">
        <f>'Initial Allocation'!C66</f>
        <v>500</v>
      </c>
      <c r="G66" s="24"/>
      <c r="H66" s="135">
        <f>'Initial Allocation'!C66</f>
        <v>500</v>
      </c>
      <c r="I66" s="222"/>
      <c r="J66" s="222"/>
      <c r="W66" s="47"/>
      <c r="X66" s="50"/>
      <c r="Y66" s="50"/>
      <c r="Z66" s="50"/>
    </row>
    <row r="67" spans="1:26" s="28" customFormat="1" x14ac:dyDescent="0.2">
      <c r="A67" s="21" t="s">
        <v>266</v>
      </c>
      <c r="B67" s="106">
        <f>'Funding Process Tracking'!S66</f>
        <v>750</v>
      </c>
      <c r="C67" s="22">
        <v>500</v>
      </c>
      <c r="D67" s="290">
        <f>'Funding Process Tracking'!W66</f>
        <v>0.2</v>
      </c>
      <c r="E67" s="293"/>
      <c r="F67" s="137">
        <v>400</v>
      </c>
      <c r="G67" s="24"/>
      <c r="H67" s="135">
        <v>400</v>
      </c>
      <c r="I67" s="114"/>
      <c r="J67" s="114"/>
      <c r="W67" s="47"/>
      <c r="X67" s="50"/>
      <c r="Y67" s="50"/>
      <c r="Z67" s="50"/>
    </row>
    <row r="68" spans="1:26" s="28" customFormat="1" x14ac:dyDescent="0.2">
      <c r="A68" s="21" t="s">
        <v>339</v>
      </c>
      <c r="B68" s="106">
        <f>'Funding Process Tracking'!S67</f>
        <v>500</v>
      </c>
      <c r="C68" s="22">
        <v>500</v>
      </c>
      <c r="D68" s="290">
        <f>'Funding Process Tracking'!W67</f>
        <v>0</v>
      </c>
      <c r="E68" s="293"/>
      <c r="F68" s="137">
        <f>'Initial Allocation'!C68</f>
        <v>500</v>
      </c>
      <c r="G68" s="24"/>
      <c r="H68" s="135">
        <f>'Initial Allocation'!C68</f>
        <v>500</v>
      </c>
      <c r="I68" s="218"/>
      <c r="J68" s="218"/>
      <c r="W68" s="47"/>
      <c r="X68" s="50"/>
      <c r="Y68" s="50"/>
      <c r="Z68" s="50"/>
    </row>
    <row r="69" spans="1:26" ht="25.5" x14ac:dyDescent="0.2">
      <c r="A69" s="11" t="s">
        <v>19</v>
      </c>
      <c r="B69" s="106">
        <f>'Funding Process Tracking'!S68</f>
        <v>0</v>
      </c>
      <c r="C69" s="22"/>
      <c r="D69" s="290">
        <f>'Funding Process Tracking'!W68</f>
        <v>0</v>
      </c>
      <c r="E69" s="293"/>
      <c r="F69" s="137">
        <f>'Initial Allocation'!C69</f>
        <v>0</v>
      </c>
      <c r="G69" s="24"/>
      <c r="H69" s="135">
        <f>'Initial Allocation'!C69</f>
        <v>0</v>
      </c>
      <c r="W69" s="47"/>
      <c r="X69" s="50"/>
      <c r="Y69" s="50"/>
      <c r="Z69" s="50"/>
    </row>
    <row r="70" spans="1:26" x14ac:dyDescent="0.2">
      <c r="A70" s="11" t="s">
        <v>20</v>
      </c>
      <c r="B70" s="106">
        <f>'Funding Process Tracking'!S69</f>
        <v>0</v>
      </c>
      <c r="C70" s="22"/>
      <c r="D70" s="290">
        <f>'Funding Process Tracking'!W69</f>
        <v>0</v>
      </c>
      <c r="E70" s="293"/>
      <c r="F70" s="137">
        <f>'Initial Allocation'!C70</f>
        <v>0</v>
      </c>
      <c r="G70" s="24"/>
      <c r="H70" s="135">
        <f>'Initial Allocation'!C70</f>
        <v>0</v>
      </c>
      <c r="W70" s="47"/>
      <c r="X70" s="50"/>
      <c r="Y70" s="50"/>
      <c r="Z70" s="50"/>
    </row>
    <row r="71" spans="1:26" x14ac:dyDescent="0.2">
      <c r="A71" s="11" t="s">
        <v>132</v>
      </c>
      <c r="B71" s="106">
        <f>'Funding Process Tracking'!S70</f>
        <v>0</v>
      </c>
      <c r="C71" s="22"/>
      <c r="D71" s="290">
        <f>'Funding Process Tracking'!W70</f>
        <v>0</v>
      </c>
      <c r="E71" s="293"/>
      <c r="F71" s="137">
        <f>'Initial Allocation'!C71</f>
        <v>0</v>
      </c>
      <c r="G71" s="24"/>
      <c r="H71" s="135">
        <f>'Initial Allocation'!C71</f>
        <v>0</v>
      </c>
      <c r="W71" s="47"/>
      <c r="X71" s="50"/>
      <c r="Y71" s="50"/>
      <c r="Z71" s="50"/>
    </row>
    <row r="72" spans="1:26" x14ac:dyDescent="0.2">
      <c r="A72" s="11" t="s">
        <v>21</v>
      </c>
      <c r="B72" s="106">
        <f>'Funding Process Tracking'!S71</f>
        <v>1690</v>
      </c>
      <c r="C72" s="22">
        <v>1500</v>
      </c>
      <c r="D72" s="290">
        <f>'Funding Process Tracking'!W71</f>
        <v>0</v>
      </c>
      <c r="E72" s="293"/>
      <c r="F72" s="137">
        <f>'Initial Allocation'!C72</f>
        <v>1500</v>
      </c>
      <c r="G72" s="24"/>
      <c r="H72" s="135">
        <f>'Initial Allocation'!C72</f>
        <v>1500</v>
      </c>
      <c r="W72" s="47"/>
      <c r="X72" s="50"/>
      <c r="Y72" s="50"/>
      <c r="Z72" s="50"/>
    </row>
    <row r="73" spans="1:26" ht="25.5" x14ac:dyDescent="0.2">
      <c r="A73" s="19" t="s">
        <v>229</v>
      </c>
      <c r="B73" s="106">
        <f>'Funding Process Tracking'!S72</f>
        <v>0</v>
      </c>
      <c r="C73" s="22"/>
      <c r="D73" s="290">
        <f>'Funding Process Tracking'!W72</f>
        <v>0</v>
      </c>
      <c r="E73" s="293"/>
      <c r="F73" s="137">
        <f>'Initial Allocation'!C73</f>
        <v>0</v>
      </c>
      <c r="G73" s="24"/>
      <c r="H73" s="135">
        <f>'Initial Allocation'!C73</f>
        <v>0</v>
      </c>
      <c r="L73" s="16"/>
      <c r="W73" s="47"/>
      <c r="X73" s="50"/>
      <c r="Y73" s="50"/>
      <c r="Z73" s="50"/>
    </row>
    <row r="74" spans="1:26" x14ac:dyDescent="0.2">
      <c r="A74" s="19" t="s">
        <v>173</v>
      </c>
      <c r="B74" s="106">
        <f>'Funding Process Tracking'!S73</f>
        <v>0</v>
      </c>
      <c r="C74" s="22"/>
      <c r="D74" s="290">
        <f>'Funding Process Tracking'!W73</f>
        <v>0</v>
      </c>
      <c r="E74" s="293"/>
      <c r="F74" s="137">
        <f>'Initial Allocation'!C74</f>
        <v>0</v>
      </c>
      <c r="G74" s="24"/>
      <c r="H74" s="135">
        <f>'Initial Allocation'!C74</f>
        <v>0</v>
      </c>
      <c r="W74" s="47"/>
      <c r="X74" s="50"/>
      <c r="Y74" s="50"/>
      <c r="Z74" s="50"/>
    </row>
    <row r="75" spans="1:26" x14ac:dyDescent="0.2">
      <c r="A75" s="19" t="s">
        <v>166</v>
      </c>
      <c r="B75" s="106">
        <f>'Funding Process Tracking'!S74</f>
        <v>600</v>
      </c>
      <c r="C75" s="22">
        <v>600</v>
      </c>
      <c r="D75" s="290">
        <f>'Funding Process Tracking'!W74</f>
        <v>0</v>
      </c>
      <c r="E75" s="293"/>
      <c r="F75" s="137">
        <f>'Initial Allocation'!C75</f>
        <v>600</v>
      </c>
      <c r="G75" s="24"/>
      <c r="H75" s="135">
        <f>'Initial Allocation'!C75</f>
        <v>600</v>
      </c>
      <c r="W75" s="47"/>
      <c r="X75" s="50"/>
      <c r="Y75" s="50"/>
      <c r="Z75" s="50"/>
    </row>
    <row r="76" spans="1:26" ht="25.5" x14ac:dyDescent="0.2">
      <c r="A76" s="11" t="s">
        <v>149</v>
      </c>
      <c r="B76" s="106">
        <f>'Funding Process Tracking'!S75</f>
        <v>2000</v>
      </c>
      <c r="C76" s="22">
        <v>2000</v>
      </c>
      <c r="D76" s="290">
        <f>'Funding Process Tracking'!W75</f>
        <v>0</v>
      </c>
      <c r="E76" s="293"/>
      <c r="F76" s="137">
        <f>'Initial Allocation'!C76</f>
        <v>2000</v>
      </c>
      <c r="G76" s="24"/>
      <c r="H76" s="135">
        <f>'Initial Allocation'!C76</f>
        <v>2000</v>
      </c>
      <c r="W76" s="47"/>
      <c r="X76" s="50"/>
      <c r="Y76" s="50"/>
      <c r="Z76" s="50"/>
    </row>
    <row r="77" spans="1:26" s="28" customFormat="1" x14ac:dyDescent="0.2">
      <c r="A77" s="21" t="s">
        <v>133</v>
      </c>
      <c r="B77" s="106">
        <f>'Funding Process Tracking'!S76</f>
        <v>0</v>
      </c>
      <c r="C77" s="22"/>
      <c r="D77" s="290">
        <f>'Funding Process Tracking'!W76</f>
        <v>0</v>
      </c>
      <c r="E77" s="293"/>
      <c r="F77" s="137">
        <f>'Initial Allocation'!C77</f>
        <v>0</v>
      </c>
      <c r="G77" s="24"/>
      <c r="H77" s="135">
        <f>'Initial Allocation'!C77</f>
        <v>0</v>
      </c>
      <c r="I77" s="59"/>
      <c r="J77" s="59"/>
      <c r="W77" s="47"/>
      <c r="X77" s="50"/>
      <c r="Y77" s="50"/>
      <c r="Z77" s="50"/>
    </row>
    <row r="78" spans="1:26" x14ac:dyDescent="0.2">
      <c r="A78" s="21" t="s">
        <v>328</v>
      </c>
      <c r="B78" s="106">
        <f>'Funding Process Tracking'!S77</f>
        <v>13000</v>
      </c>
      <c r="C78" s="22">
        <v>12500</v>
      </c>
      <c r="D78" s="290">
        <f>'Funding Process Tracking'!W77</f>
        <v>0</v>
      </c>
      <c r="E78" s="293"/>
      <c r="F78" s="137">
        <f>'Initial Allocation'!C78</f>
        <v>12500</v>
      </c>
      <c r="G78" s="24"/>
      <c r="H78" s="135">
        <f>'Initial Allocation'!C78</f>
        <v>12500</v>
      </c>
      <c r="W78" s="47"/>
      <c r="X78" s="50"/>
      <c r="Y78" s="50"/>
      <c r="Z78" s="50"/>
    </row>
    <row r="79" spans="1:26" x14ac:dyDescent="0.2">
      <c r="A79" s="11" t="s">
        <v>22</v>
      </c>
      <c r="B79" s="106">
        <f>'Funding Process Tracking'!S78</f>
        <v>0</v>
      </c>
      <c r="C79" s="22"/>
      <c r="D79" s="290">
        <f>'Funding Process Tracking'!W78</f>
        <v>0</v>
      </c>
      <c r="E79" s="293"/>
      <c r="F79" s="137">
        <f>'Initial Allocation'!C79</f>
        <v>0</v>
      </c>
      <c r="G79" s="24"/>
      <c r="H79" s="135">
        <f>'Initial Allocation'!C79</f>
        <v>0</v>
      </c>
      <c r="W79" s="47"/>
      <c r="X79" s="50"/>
      <c r="Y79" s="50"/>
      <c r="Z79" s="50"/>
    </row>
    <row r="80" spans="1:26" s="28" customFormat="1" x14ac:dyDescent="0.2">
      <c r="A80" s="21" t="s">
        <v>271</v>
      </c>
      <c r="B80" s="106"/>
      <c r="C80" s="22"/>
      <c r="D80" s="290">
        <f>'Funding Process Tracking'!W79</f>
        <v>0</v>
      </c>
      <c r="E80" s="293"/>
      <c r="F80" s="137">
        <f>'Initial Allocation'!C80</f>
        <v>0</v>
      </c>
      <c r="G80" s="24"/>
      <c r="H80" s="135">
        <f>'Initial Allocation'!C80</f>
        <v>0</v>
      </c>
      <c r="I80" s="117"/>
      <c r="J80" s="117"/>
      <c r="W80" s="47"/>
      <c r="X80" s="50"/>
      <c r="Y80" s="50"/>
      <c r="Z80" s="50"/>
    </row>
    <row r="81" spans="1:26" ht="38.25" x14ac:dyDescent="0.2">
      <c r="A81" s="11" t="s">
        <v>190</v>
      </c>
      <c r="B81" s="106">
        <f>'Funding Process Tracking'!S80</f>
        <v>1000</v>
      </c>
      <c r="C81" s="22">
        <v>650</v>
      </c>
      <c r="D81" s="290">
        <f>'Funding Process Tracking'!W80</f>
        <v>0</v>
      </c>
      <c r="E81" s="293"/>
      <c r="F81" s="137">
        <f>'Initial Allocation'!C81</f>
        <v>650</v>
      </c>
      <c r="G81" s="24"/>
      <c r="H81" s="135">
        <f>'Initial Allocation'!C81</f>
        <v>650</v>
      </c>
      <c r="W81" s="47"/>
      <c r="X81" s="50"/>
      <c r="Y81" s="50"/>
      <c r="Z81" s="50"/>
    </row>
    <row r="82" spans="1:26" x14ac:dyDescent="0.2">
      <c r="A82" s="19" t="s">
        <v>23</v>
      </c>
      <c r="B82" s="106">
        <f>'Funding Process Tracking'!S81</f>
        <v>1000</v>
      </c>
      <c r="C82" s="22">
        <v>650</v>
      </c>
      <c r="D82" s="290">
        <f>'Funding Process Tracking'!W81</f>
        <v>0</v>
      </c>
      <c r="E82" s="293"/>
      <c r="F82" s="137">
        <f>'Initial Allocation'!C82</f>
        <v>650</v>
      </c>
      <c r="G82" s="24"/>
      <c r="H82" s="135">
        <f>'Initial Allocation'!C82</f>
        <v>650</v>
      </c>
      <c r="W82" s="47"/>
      <c r="X82" s="50"/>
      <c r="Y82" s="50"/>
      <c r="Z82" s="50"/>
    </row>
    <row r="83" spans="1:26" x14ac:dyDescent="0.2">
      <c r="A83" s="19" t="s">
        <v>24</v>
      </c>
      <c r="B83" s="106">
        <f>'Funding Process Tracking'!S82</f>
        <v>0</v>
      </c>
      <c r="C83" s="22"/>
      <c r="D83" s="290">
        <f>'Funding Process Tracking'!W82</f>
        <v>0</v>
      </c>
      <c r="E83" s="293"/>
      <c r="F83" s="137">
        <f>'Initial Allocation'!C83</f>
        <v>0</v>
      </c>
      <c r="G83" s="24"/>
      <c r="H83" s="135">
        <f>'Initial Allocation'!C83</f>
        <v>0</v>
      </c>
      <c r="W83" s="47"/>
      <c r="X83" s="50"/>
      <c r="Y83" s="50"/>
      <c r="Z83" s="50"/>
    </row>
    <row r="84" spans="1:26" x14ac:dyDescent="0.2">
      <c r="A84" s="11" t="s">
        <v>25</v>
      </c>
      <c r="B84" s="106">
        <f>'Funding Process Tracking'!S83</f>
        <v>7750</v>
      </c>
      <c r="C84" s="22">
        <v>2200</v>
      </c>
      <c r="D84" s="290">
        <f>'Funding Process Tracking'!W83</f>
        <v>0</v>
      </c>
      <c r="E84" s="293"/>
      <c r="F84" s="137">
        <f>'Initial Allocation'!C84</f>
        <v>2200</v>
      </c>
      <c r="G84" s="24"/>
      <c r="H84" s="135">
        <f>'Initial Allocation'!C84</f>
        <v>2200</v>
      </c>
      <c r="W84" s="47"/>
      <c r="X84" s="50"/>
      <c r="Y84" s="50"/>
      <c r="Z84" s="50"/>
    </row>
    <row r="85" spans="1:26" x14ac:dyDescent="0.2">
      <c r="A85" s="11" t="s">
        <v>26</v>
      </c>
      <c r="B85" s="106">
        <f>'Funding Process Tracking'!S84</f>
        <v>0</v>
      </c>
      <c r="C85" s="22"/>
      <c r="D85" s="290">
        <f>'Funding Process Tracking'!W84</f>
        <v>0</v>
      </c>
      <c r="E85" s="293"/>
      <c r="F85" s="137">
        <f>'Initial Allocation'!C85</f>
        <v>0</v>
      </c>
      <c r="G85" s="24"/>
      <c r="H85" s="135">
        <f>'Initial Allocation'!C85</f>
        <v>0</v>
      </c>
      <c r="W85" s="47"/>
      <c r="X85" s="50"/>
      <c r="Y85" s="50"/>
      <c r="Z85" s="50"/>
    </row>
    <row r="86" spans="1:26" x14ac:dyDescent="0.2">
      <c r="A86" s="11" t="s">
        <v>27</v>
      </c>
      <c r="B86" s="106">
        <f>'Funding Process Tracking'!S85</f>
        <v>0</v>
      </c>
      <c r="C86" s="22"/>
      <c r="D86" s="290">
        <f>'Funding Process Tracking'!W85</f>
        <v>0</v>
      </c>
      <c r="E86" s="293"/>
      <c r="F86" s="137">
        <f>'Initial Allocation'!C86</f>
        <v>0</v>
      </c>
      <c r="G86" s="24"/>
      <c r="H86" s="135">
        <f>'Initial Allocation'!C86</f>
        <v>0</v>
      </c>
      <c r="W86" s="47"/>
      <c r="X86" s="50"/>
      <c r="Y86" s="50"/>
      <c r="Z86" s="50"/>
    </row>
    <row r="87" spans="1:26" x14ac:dyDescent="0.2">
      <c r="A87" s="11" t="s">
        <v>113</v>
      </c>
      <c r="B87" s="106">
        <f>'Funding Process Tracking'!S86</f>
        <v>0</v>
      </c>
      <c r="C87" s="22"/>
      <c r="D87" s="290">
        <f>'Funding Process Tracking'!W86</f>
        <v>0</v>
      </c>
      <c r="E87" s="293"/>
      <c r="F87" s="137">
        <f>'Initial Allocation'!C87</f>
        <v>0</v>
      </c>
      <c r="G87" s="24"/>
      <c r="H87" s="135">
        <f>'Initial Allocation'!C87</f>
        <v>0</v>
      </c>
      <c r="W87" s="47"/>
      <c r="X87" s="50"/>
      <c r="Y87" s="50"/>
      <c r="Z87" s="50"/>
    </row>
    <row r="88" spans="1:26" s="28" customFormat="1" x14ac:dyDescent="0.2">
      <c r="A88" s="19" t="s">
        <v>302</v>
      </c>
      <c r="B88" s="106">
        <f>'Funding Process Tracking'!S87</f>
        <v>3900</v>
      </c>
      <c r="C88" s="22">
        <v>650</v>
      </c>
      <c r="D88" s="290">
        <f>'Funding Process Tracking'!W87</f>
        <v>0</v>
      </c>
      <c r="E88" s="293"/>
      <c r="F88" s="137">
        <f>'Initial Allocation'!C88</f>
        <v>650</v>
      </c>
      <c r="G88" s="24"/>
      <c r="H88" s="135">
        <f>'Initial Allocation'!C88</f>
        <v>650</v>
      </c>
      <c r="I88" s="160"/>
      <c r="J88" s="160"/>
      <c r="W88" s="47"/>
      <c r="X88" s="50"/>
      <c r="Y88" s="50"/>
      <c r="Z88" s="50"/>
    </row>
    <row r="89" spans="1:26" s="28" customFormat="1" x14ac:dyDescent="0.2">
      <c r="A89" s="21" t="s">
        <v>253</v>
      </c>
      <c r="B89" s="106">
        <f>'Funding Process Tracking'!S88</f>
        <v>0</v>
      </c>
      <c r="C89" s="22"/>
      <c r="D89" s="290">
        <f>'Funding Process Tracking'!W88</f>
        <v>0</v>
      </c>
      <c r="E89" s="293"/>
      <c r="F89" s="137">
        <f>'Initial Allocation'!C89</f>
        <v>0</v>
      </c>
      <c r="G89" s="24"/>
      <c r="H89" s="135">
        <f>'Initial Allocation'!C89</f>
        <v>0</v>
      </c>
      <c r="I89" s="61"/>
      <c r="J89" s="61"/>
      <c r="W89" s="47"/>
      <c r="X89" s="50"/>
      <c r="Y89" s="50"/>
      <c r="Z89" s="50"/>
    </row>
    <row r="90" spans="1:26" x14ac:dyDescent="0.2">
      <c r="A90" s="10" t="s">
        <v>101</v>
      </c>
      <c r="B90" s="106">
        <f>'Funding Process Tracking'!S89</f>
        <v>8534</v>
      </c>
      <c r="C90" s="22">
        <v>5850</v>
      </c>
      <c r="D90" s="290">
        <f>'Funding Process Tracking'!W89</f>
        <v>0</v>
      </c>
      <c r="E90" s="293"/>
      <c r="F90" s="137">
        <f>'Initial Allocation'!C90</f>
        <v>5850</v>
      </c>
      <c r="G90" s="24"/>
      <c r="H90" s="135">
        <f>'Initial Allocation'!C90</f>
        <v>5850</v>
      </c>
      <c r="W90" s="47"/>
      <c r="X90" s="50"/>
      <c r="Y90" s="50"/>
      <c r="Z90" s="50"/>
    </row>
    <row r="91" spans="1:26" x14ac:dyDescent="0.2">
      <c r="A91" s="21" t="s">
        <v>175</v>
      </c>
      <c r="B91" s="106">
        <f>'Funding Process Tracking'!S90</f>
        <v>0</v>
      </c>
      <c r="C91" s="22"/>
      <c r="D91" s="290">
        <f>'Funding Process Tracking'!W90</f>
        <v>0</v>
      </c>
      <c r="E91" s="293"/>
      <c r="F91" s="137">
        <f>'Initial Allocation'!C91</f>
        <v>0</v>
      </c>
      <c r="G91" s="24"/>
      <c r="H91" s="135">
        <f>'Initial Allocation'!C91</f>
        <v>0</v>
      </c>
      <c r="W91" s="47"/>
      <c r="X91" s="50"/>
      <c r="Y91" s="50"/>
      <c r="Z91" s="50"/>
    </row>
    <row r="92" spans="1:26" ht="25.5" x14ac:dyDescent="0.2">
      <c r="A92" s="11" t="s">
        <v>28</v>
      </c>
      <c r="B92" s="106">
        <f>'Funding Process Tracking'!S91</f>
        <v>2295</v>
      </c>
      <c r="C92" s="22">
        <v>2000</v>
      </c>
      <c r="D92" s="290">
        <f>'Funding Process Tracking'!W91</f>
        <v>0.2</v>
      </c>
      <c r="E92" s="293"/>
      <c r="F92" s="137">
        <v>1600</v>
      </c>
      <c r="G92" s="24"/>
      <c r="H92" s="135">
        <v>1600</v>
      </c>
      <c r="W92" s="47"/>
      <c r="X92" s="50"/>
      <c r="Y92" s="50"/>
      <c r="Z92" s="50"/>
    </row>
    <row r="93" spans="1:26" x14ac:dyDescent="0.2">
      <c r="A93" s="11" t="s">
        <v>29</v>
      </c>
      <c r="B93" s="106">
        <f>'Funding Process Tracking'!S92</f>
        <v>6000</v>
      </c>
      <c r="C93" s="22">
        <v>2600</v>
      </c>
      <c r="D93" s="290">
        <f>'Funding Process Tracking'!W92</f>
        <v>0</v>
      </c>
      <c r="E93" s="293"/>
      <c r="F93" s="137">
        <f>'Initial Allocation'!C93</f>
        <v>2600</v>
      </c>
      <c r="G93" s="24"/>
      <c r="H93" s="135">
        <f>'Initial Allocation'!C93</f>
        <v>2600</v>
      </c>
      <c r="I93" s="8"/>
      <c r="W93" s="47"/>
      <c r="X93" s="50"/>
      <c r="Y93" s="50"/>
      <c r="Z93" s="50"/>
    </row>
    <row r="94" spans="1:26" s="28" customFormat="1" x14ac:dyDescent="0.2">
      <c r="A94" s="21" t="s">
        <v>278</v>
      </c>
      <c r="B94" s="106">
        <f>'Funding Process Tracking'!S93</f>
        <v>0</v>
      </c>
      <c r="C94" s="22"/>
      <c r="D94" s="290">
        <f>'Funding Process Tracking'!W93</f>
        <v>0</v>
      </c>
      <c r="E94" s="293"/>
      <c r="F94" s="137">
        <f>'Initial Allocation'!C94</f>
        <v>0</v>
      </c>
      <c r="G94" s="24"/>
      <c r="H94" s="135">
        <f>'Initial Allocation'!C94</f>
        <v>0</v>
      </c>
      <c r="I94" s="8"/>
      <c r="J94" s="121"/>
      <c r="W94" s="47"/>
      <c r="X94" s="50"/>
      <c r="Y94" s="50"/>
      <c r="Z94" s="50"/>
    </row>
    <row r="95" spans="1:26" ht="25.5" x14ac:dyDescent="0.2">
      <c r="A95" s="11" t="s">
        <v>30</v>
      </c>
      <c r="B95" s="106">
        <f>'Funding Process Tracking'!S94</f>
        <v>0</v>
      </c>
      <c r="C95" s="22"/>
      <c r="D95" s="290">
        <f>'Funding Process Tracking'!W94</f>
        <v>0</v>
      </c>
      <c r="E95" s="293"/>
      <c r="F95" s="137">
        <f>'Initial Allocation'!C95</f>
        <v>0</v>
      </c>
      <c r="G95" s="24"/>
      <c r="H95" s="135">
        <f>'Initial Allocation'!C95</f>
        <v>0</v>
      </c>
      <c r="W95" s="47"/>
      <c r="X95" s="50"/>
      <c r="Y95" s="50"/>
      <c r="Z95" s="50"/>
    </row>
    <row r="96" spans="1:26" ht="25.5" x14ac:dyDescent="0.2">
      <c r="A96" s="21" t="s">
        <v>317</v>
      </c>
      <c r="B96" s="106">
        <f>'Funding Process Tracking'!S95</f>
        <v>1800</v>
      </c>
      <c r="C96" s="22">
        <v>2800</v>
      </c>
      <c r="D96" s="290">
        <f>'Funding Process Tracking'!W95</f>
        <v>0</v>
      </c>
      <c r="E96" s="293"/>
      <c r="F96" s="137">
        <f>'Initial Allocation'!C96</f>
        <v>2800</v>
      </c>
      <c r="G96" s="24"/>
      <c r="H96" s="135">
        <f>'Initial Allocation'!C96</f>
        <v>2800</v>
      </c>
      <c r="W96" s="47"/>
      <c r="X96" s="50"/>
      <c r="Y96" s="50"/>
      <c r="Z96" s="50"/>
    </row>
    <row r="97" spans="1:26" x14ac:dyDescent="0.2">
      <c r="A97" s="19" t="s">
        <v>202</v>
      </c>
      <c r="B97" s="106">
        <f>'Funding Process Tracking'!S96</f>
        <v>0</v>
      </c>
      <c r="C97" s="22"/>
      <c r="D97" s="290">
        <f>'Funding Process Tracking'!W96</f>
        <v>0</v>
      </c>
      <c r="E97" s="293"/>
      <c r="F97" s="137">
        <f>'Initial Allocation'!C97</f>
        <v>0</v>
      </c>
      <c r="G97" s="24"/>
      <c r="H97" s="135">
        <f>'Initial Allocation'!C97</f>
        <v>0</v>
      </c>
      <c r="W97" s="47"/>
      <c r="X97" s="50"/>
      <c r="Y97" s="50"/>
      <c r="Z97" s="50"/>
    </row>
    <row r="98" spans="1:26" x14ac:dyDescent="0.2">
      <c r="A98" s="11" t="s">
        <v>31</v>
      </c>
      <c r="B98" s="106">
        <f>'Funding Process Tracking'!S97</f>
        <v>1800</v>
      </c>
      <c r="C98" s="22">
        <v>1500</v>
      </c>
      <c r="D98" s="290">
        <f>'Funding Process Tracking'!W97</f>
        <v>0</v>
      </c>
      <c r="E98" s="293"/>
      <c r="F98" s="137">
        <f>'Initial Allocation'!C98</f>
        <v>1500</v>
      </c>
      <c r="G98" s="24"/>
      <c r="H98" s="135">
        <f>'Initial Allocation'!C98</f>
        <v>1500</v>
      </c>
      <c r="W98" s="47"/>
      <c r="X98" s="50"/>
      <c r="Y98" s="50"/>
      <c r="Z98" s="50"/>
    </row>
    <row r="99" spans="1:26" x14ac:dyDescent="0.2">
      <c r="A99" s="11" t="s">
        <v>32</v>
      </c>
      <c r="B99" s="106">
        <f>'Funding Process Tracking'!S98</f>
        <v>11700</v>
      </c>
      <c r="C99" s="22">
        <v>9500</v>
      </c>
      <c r="D99" s="290">
        <f>'Funding Process Tracking'!W98</f>
        <v>0</v>
      </c>
      <c r="E99" s="293"/>
      <c r="F99" s="137">
        <f>'Initial Allocation'!C99</f>
        <v>9500</v>
      </c>
      <c r="G99" s="24"/>
      <c r="H99" s="135">
        <f>'Initial Allocation'!C99</f>
        <v>9500</v>
      </c>
      <c r="W99" s="47"/>
      <c r="X99" s="50"/>
      <c r="Y99" s="50"/>
      <c r="Z99" s="50"/>
    </row>
    <row r="100" spans="1:26" x14ac:dyDescent="0.2">
      <c r="A100" s="19" t="s">
        <v>210</v>
      </c>
      <c r="B100" s="106">
        <f>'Funding Process Tracking'!S99</f>
        <v>0</v>
      </c>
      <c r="C100" s="22"/>
      <c r="D100" s="290">
        <f>'Funding Process Tracking'!W99</f>
        <v>0</v>
      </c>
      <c r="E100" s="293"/>
      <c r="F100" s="137">
        <f>'Initial Allocation'!C100</f>
        <v>0</v>
      </c>
      <c r="G100" s="24"/>
      <c r="H100" s="135">
        <f>'Initial Allocation'!C100</f>
        <v>0</v>
      </c>
      <c r="W100" s="47"/>
      <c r="X100" s="50"/>
      <c r="Y100" s="50"/>
      <c r="Z100" s="50"/>
    </row>
    <row r="101" spans="1:26" x14ac:dyDescent="0.2">
      <c r="A101" s="11" t="s">
        <v>33</v>
      </c>
      <c r="B101" s="106">
        <f>'Funding Process Tracking'!S100</f>
        <v>0</v>
      </c>
      <c r="C101" s="22"/>
      <c r="D101" s="290">
        <f>'Funding Process Tracking'!W100</f>
        <v>0</v>
      </c>
      <c r="E101" s="293"/>
      <c r="F101" s="137">
        <f>'Initial Allocation'!C101</f>
        <v>0</v>
      </c>
      <c r="G101" s="24"/>
      <c r="H101" s="135">
        <f>'Initial Allocation'!C101</f>
        <v>0</v>
      </c>
      <c r="W101" s="47"/>
      <c r="X101" s="50"/>
      <c r="Y101" s="50"/>
      <c r="Z101" s="50"/>
    </row>
    <row r="102" spans="1:26" s="28" customFormat="1" x14ac:dyDescent="0.2">
      <c r="A102" s="21" t="s">
        <v>337</v>
      </c>
      <c r="B102" s="106">
        <f>'Funding Process Tracking'!S101</f>
        <v>0</v>
      </c>
      <c r="C102" s="22"/>
      <c r="D102" s="290">
        <f>'Funding Process Tracking'!W101</f>
        <v>0</v>
      </c>
      <c r="E102" s="293"/>
      <c r="F102" s="137">
        <f>'Initial Allocation'!C102</f>
        <v>0</v>
      </c>
      <c r="G102" s="24"/>
      <c r="H102" s="135">
        <f>'Initial Allocation'!C102</f>
        <v>0</v>
      </c>
      <c r="I102" s="218"/>
      <c r="J102" s="218"/>
      <c r="W102" s="47"/>
      <c r="X102" s="50"/>
      <c r="Y102" s="50"/>
      <c r="Z102" s="50"/>
    </row>
    <row r="103" spans="1:26" x14ac:dyDescent="0.2">
      <c r="A103" s="19" t="s">
        <v>185</v>
      </c>
      <c r="B103" s="106">
        <f>'Funding Process Tracking'!S102</f>
        <v>0</v>
      </c>
      <c r="C103" s="22"/>
      <c r="D103" s="290">
        <f>'Funding Process Tracking'!W102</f>
        <v>0</v>
      </c>
      <c r="E103" s="293"/>
      <c r="F103" s="137">
        <f>'Initial Allocation'!C103</f>
        <v>0</v>
      </c>
      <c r="G103" s="24"/>
      <c r="H103" s="135">
        <f>'Initial Allocation'!C103</f>
        <v>0</v>
      </c>
      <c r="W103" s="47"/>
      <c r="X103" s="50"/>
      <c r="Y103" s="50"/>
      <c r="Z103" s="50"/>
    </row>
    <row r="104" spans="1:26" ht="25.5" x14ac:dyDescent="0.2">
      <c r="A104" s="19" t="s">
        <v>157</v>
      </c>
      <c r="B104" s="106">
        <f>'Funding Process Tracking'!S103</f>
        <v>2000</v>
      </c>
      <c r="C104" s="22">
        <v>2275</v>
      </c>
      <c r="D104" s="290">
        <f>'Funding Process Tracking'!W103</f>
        <v>0</v>
      </c>
      <c r="E104" s="293"/>
      <c r="F104" s="137">
        <f>'Initial Allocation'!C104</f>
        <v>2275</v>
      </c>
      <c r="G104" s="24"/>
      <c r="H104" s="135">
        <f>'Initial Allocation'!C104</f>
        <v>2275</v>
      </c>
      <c r="W104" s="47"/>
      <c r="X104" s="50"/>
      <c r="Y104" s="50"/>
      <c r="Z104" s="50"/>
    </row>
    <row r="105" spans="1:26" x14ac:dyDescent="0.2">
      <c r="A105" s="11" t="s">
        <v>34</v>
      </c>
      <c r="B105" s="106">
        <f>'Funding Process Tracking'!S104</f>
        <v>0</v>
      </c>
      <c r="C105" s="22"/>
      <c r="D105" s="290">
        <f>'Funding Process Tracking'!W104</f>
        <v>0</v>
      </c>
      <c r="E105" s="293"/>
      <c r="F105" s="137">
        <f>'Initial Allocation'!C105</f>
        <v>0</v>
      </c>
      <c r="G105" s="24"/>
      <c r="H105" s="135">
        <f>'Initial Allocation'!C105</f>
        <v>0</v>
      </c>
      <c r="W105" s="47"/>
      <c r="X105" s="50"/>
      <c r="Y105" s="50"/>
      <c r="Z105" s="50"/>
    </row>
    <row r="106" spans="1:26" x14ac:dyDescent="0.2">
      <c r="A106" s="11" t="s">
        <v>191</v>
      </c>
      <c r="B106" s="106">
        <f>'Funding Process Tracking'!S105</f>
        <v>0</v>
      </c>
      <c r="C106" s="22"/>
      <c r="D106" s="290">
        <f>'Funding Process Tracking'!W105</f>
        <v>0</v>
      </c>
      <c r="E106" s="293"/>
      <c r="F106" s="137">
        <f>'Initial Allocation'!C106</f>
        <v>0</v>
      </c>
      <c r="G106" s="24"/>
      <c r="H106" s="135">
        <f>'Initial Allocation'!C106</f>
        <v>0</v>
      </c>
      <c r="W106" s="47"/>
      <c r="X106" s="50"/>
      <c r="Y106" s="50"/>
      <c r="Z106" s="50"/>
    </row>
    <row r="107" spans="1:26" ht="25.5" x14ac:dyDescent="0.2">
      <c r="A107" s="19" t="s">
        <v>176</v>
      </c>
      <c r="B107" s="106">
        <f>'Funding Process Tracking'!S106</f>
        <v>2434</v>
      </c>
      <c r="C107" s="22">
        <v>1100</v>
      </c>
      <c r="D107" s="290">
        <f>'Funding Process Tracking'!W106</f>
        <v>0</v>
      </c>
      <c r="E107" s="293"/>
      <c r="F107" s="137">
        <f>'Initial Allocation'!C107</f>
        <v>1100</v>
      </c>
      <c r="G107" s="24"/>
      <c r="H107" s="135">
        <f>'Initial Allocation'!C107</f>
        <v>1100</v>
      </c>
      <c r="W107" s="47"/>
      <c r="X107" s="50"/>
      <c r="Y107" s="50"/>
      <c r="Z107" s="50"/>
    </row>
    <row r="108" spans="1:26" s="28" customFormat="1" x14ac:dyDescent="0.2">
      <c r="A108" s="21" t="s">
        <v>284</v>
      </c>
      <c r="B108" s="106">
        <f>'Funding Process Tracking'!S107</f>
        <v>500</v>
      </c>
      <c r="C108" s="22">
        <v>500</v>
      </c>
      <c r="D108" s="290">
        <f>'Funding Process Tracking'!W107</f>
        <v>0.2</v>
      </c>
      <c r="E108" s="293"/>
      <c r="F108" s="137">
        <v>400</v>
      </c>
      <c r="G108" s="24"/>
      <c r="H108" s="135">
        <v>400</v>
      </c>
      <c r="I108" s="129"/>
      <c r="J108" s="129"/>
      <c r="W108" s="47"/>
      <c r="X108" s="50"/>
      <c r="Y108" s="50"/>
      <c r="Z108" s="50"/>
    </row>
    <row r="109" spans="1:26" x14ac:dyDescent="0.2">
      <c r="A109" s="21" t="s">
        <v>279</v>
      </c>
      <c r="B109" s="106">
        <f>'Funding Process Tracking'!S108</f>
        <v>0</v>
      </c>
      <c r="C109" s="22"/>
      <c r="D109" s="290">
        <f>'Funding Process Tracking'!W108</f>
        <v>0</v>
      </c>
      <c r="E109" s="293"/>
      <c r="F109" s="137">
        <f>'Initial Allocation'!C109</f>
        <v>0</v>
      </c>
      <c r="G109" s="24"/>
      <c r="H109" s="135">
        <f>'Initial Allocation'!C109</f>
        <v>0</v>
      </c>
      <c r="W109" s="47"/>
      <c r="X109" s="50"/>
      <c r="Y109" s="50"/>
      <c r="Z109" s="50"/>
    </row>
    <row r="110" spans="1:26" x14ac:dyDescent="0.2">
      <c r="A110" s="11" t="s">
        <v>35</v>
      </c>
      <c r="B110" s="106">
        <f>'Funding Process Tracking'!S109</f>
        <v>15000</v>
      </c>
      <c r="C110" s="22">
        <v>15000</v>
      </c>
      <c r="D110" s="290">
        <f>'Funding Process Tracking'!W109</f>
        <v>0</v>
      </c>
      <c r="E110" s="293"/>
      <c r="F110" s="137">
        <f>'Initial Allocation'!C110</f>
        <v>15000</v>
      </c>
      <c r="G110" s="24"/>
      <c r="H110" s="135">
        <f>'Initial Allocation'!C110</f>
        <v>15000</v>
      </c>
      <c r="W110" s="47"/>
      <c r="X110" s="50"/>
      <c r="Y110" s="50"/>
      <c r="Z110" s="50"/>
    </row>
    <row r="111" spans="1:26" s="28" customFormat="1" x14ac:dyDescent="0.2">
      <c r="A111" s="21" t="s">
        <v>301</v>
      </c>
      <c r="B111" s="106">
        <f>'Funding Process Tracking'!S110</f>
        <v>127.93</v>
      </c>
      <c r="C111" s="22">
        <v>390</v>
      </c>
      <c r="D111" s="290">
        <f>'Funding Process Tracking'!W110</f>
        <v>0</v>
      </c>
      <c r="E111" s="293"/>
      <c r="F111" s="137">
        <f>'Initial Allocation'!C111</f>
        <v>390</v>
      </c>
      <c r="G111" s="24"/>
      <c r="H111" s="135">
        <f>'Initial Allocation'!C111</f>
        <v>390</v>
      </c>
      <c r="I111" s="160"/>
      <c r="J111" s="160"/>
      <c r="W111" s="47"/>
      <c r="X111" s="50"/>
      <c r="Y111" s="50"/>
      <c r="Z111" s="50"/>
    </row>
    <row r="112" spans="1:26" x14ac:dyDescent="0.2">
      <c r="A112" s="19" t="s">
        <v>205</v>
      </c>
      <c r="B112" s="106">
        <f>'Funding Process Tracking'!S111</f>
        <v>845</v>
      </c>
      <c r="C112" s="22">
        <v>845</v>
      </c>
      <c r="D112" s="290">
        <f>'Funding Process Tracking'!W111</f>
        <v>0</v>
      </c>
      <c r="E112" s="293"/>
      <c r="F112" s="137">
        <f>'Initial Allocation'!C112</f>
        <v>845</v>
      </c>
      <c r="G112" s="24"/>
      <c r="H112" s="135">
        <f>'Initial Allocation'!C112</f>
        <v>845</v>
      </c>
      <c r="W112" s="47"/>
      <c r="X112" s="50"/>
      <c r="Y112" s="50"/>
      <c r="Z112" s="50"/>
    </row>
    <row r="113" spans="1:26" x14ac:dyDescent="0.2">
      <c r="A113" s="11" t="s">
        <v>36</v>
      </c>
      <c r="B113" s="106">
        <f>'Funding Process Tracking'!S112</f>
        <v>0</v>
      </c>
      <c r="C113" s="22"/>
      <c r="D113" s="290">
        <f>'Funding Process Tracking'!W112</f>
        <v>0</v>
      </c>
      <c r="E113" s="293"/>
      <c r="F113" s="137">
        <f>'Initial Allocation'!C113</f>
        <v>0</v>
      </c>
      <c r="G113" s="24"/>
      <c r="H113" s="135">
        <f>'Initial Allocation'!C113</f>
        <v>0</v>
      </c>
      <c r="W113" s="47"/>
      <c r="X113" s="50"/>
      <c r="Y113" s="50"/>
      <c r="Z113" s="50"/>
    </row>
    <row r="114" spans="1:26" x14ac:dyDescent="0.2">
      <c r="A114" s="11" t="s">
        <v>183</v>
      </c>
      <c r="B114" s="106">
        <f>'Funding Process Tracking'!S113</f>
        <v>0</v>
      </c>
      <c r="C114" s="22"/>
      <c r="D114" s="290">
        <f>'Funding Process Tracking'!W113</f>
        <v>0</v>
      </c>
      <c r="E114" s="293"/>
      <c r="F114" s="137">
        <f>'Initial Allocation'!C114</f>
        <v>0</v>
      </c>
      <c r="G114" s="24"/>
      <c r="H114" s="135">
        <f>'Initial Allocation'!C114</f>
        <v>0</v>
      </c>
      <c r="W114" s="47"/>
      <c r="X114" s="50"/>
      <c r="Y114" s="50"/>
      <c r="Z114" s="50"/>
    </row>
    <row r="115" spans="1:26" s="28" customFormat="1" x14ac:dyDescent="0.2">
      <c r="A115" s="19" t="s">
        <v>351</v>
      </c>
      <c r="B115" s="106">
        <f>'Funding Process Tracking'!S114</f>
        <v>1400</v>
      </c>
      <c r="C115" s="22">
        <v>500</v>
      </c>
      <c r="D115" s="290">
        <f>'Funding Process Tracking'!W114</f>
        <v>0</v>
      </c>
      <c r="E115" s="293"/>
      <c r="F115" s="137">
        <f>'Initial Allocation'!C115</f>
        <v>500</v>
      </c>
      <c r="G115" s="24"/>
      <c r="H115" s="135">
        <f>'Initial Allocation'!C115</f>
        <v>500</v>
      </c>
      <c r="I115" s="220"/>
      <c r="J115" s="220"/>
      <c r="W115" s="47"/>
      <c r="X115" s="50"/>
      <c r="Y115" s="50"/>
      <c r="Z115" s="50"/>
    </row>
    <row r="116" spans="1:26" x14ac:dyDescent="0.2">
      <c r="A116" s="19" t="s">
        <v>227</v>
      </c>
      <c r="B116" s="106">
        <f>'Funding Process Tracking'!S115</f>
        <v>0</v>
      </c>
      <c r="C116" s="22"/>
      <c r="D116" s="290">
        <f>'Funding Process Tracking'!W115</f>
        <v>0</v>
      </c>
      <c r="E116" s="293"/>
      <c r="F116" s="137">
        <f>'Initial Allocation'!C116</f>
        <v>0</v>
      </c>
      <c r="G116" s="24"/>
      <c r="H116" s="135">
        <f>'Initial Allocation'!C116</f>
        <v>0</v>
      </c>
      <c r="W116" s="47"/>
      <c r="X116" s="50"/>
      <c r="Y116" s="50"/>
      <c r="Z116" s="50"/>
    </row>
    <row r="117" spans="1:26" x14ac:dyDescent="0.2">
      <c r="A117" s="11" t="s">
        <v>37</v>
      </c>
      <c r="B117" s="106">
        <f>'Funding Process Tracking'!S116</f>
        <v>3000</v>
      </c>
      <c r="C117" s="22">
        <v>3000</v>
      </c>
      <c r="D117" s="290">
        <f>'Funding Process Tracking'!W116</f>
        <v>0</v>
      </c>
      <c r="E117" s="293"/>
      <c r="F117" s="137">
        <f>'Initial Allocation'!C117</f>
        <v>3000</v>
      </c>
      <c r="G117" s="24"/>
      <c r="H117" s="135">
        <f>'Initial Allocation'!C117</f>
        <v>3000</v>
      </c>
      <c r="W117" s="47"/>
      <c r="X117" s="50"/>
      <c r="Y117" s="50"/>
      <c r="Z117" s="50"/>
    </row>
    <row r="118" spans="1:26" x14ac:dyDescent="0.2">
      <c r="A118" s="11" t="s">
        <v>38</v>
      </c>
      <c r="B118" s="106">
        <f>'Funding Process Tracking'!S117</f>
        <v>16500</v>
      </c>
      <c r="C118" s="22">
        <v>15000</v>
      </c>
      <c r="D118" s="290">
        <f>'Funding Process Tracking'!W117</f>
        <v>0</v>
      </c>
      <c r="E118" s="293"/>
      <c r="F118" s="137">
        <f>'Initial Allocation'!C118</f>
        <v>15000</v>
      </c>
      <c r="G118" s="24"/>
      <c r="H118" s="135">
        <f>'Initial Allocation'!C118</f>
        <v>15000</v>
      </c>
      <c r="W118" s="47"/>
      <c r="X118" s="50"/>
      <c r="Y118" s="50"/>
      <c r="Z118" s="50"/>
    </row>
    <row r="119" spans="1:26" ht="25.5" x14ac:dyDescent="0.2">
      <c r="A119" s="19" t="s">
        <v>156</v>
      </c>
      <c r="B119" s="106">
        <f>'Funding Process Tracking'!S118</f>
        <v>750</v>
      </c>
      <c r="C119" s="22">
        <v>750</v>
      </c>
      <c r="D119" s="290">
        <f>'Funding Process Tracking'!W118</f>
        <v>0</v>
      </c>
      <c r="E119" s="293"/>
      <c r="F119" s="137">
        <f>'Initial Allocation'!C119</f>
        <v>750</v>
      </c>
      <c r="G119" s="24"/>
      <c r="H119" s="135">
        <f>'Initial Allocation'!C119</f>
        <v>750</v>
      </c>
      <c r="W119" s="47"/>
      <c r="X119" s="50"/>
      <c r="Y119" s="50"/>
      <c r="Z119" s="50"/>
    </row>
    <row r="120" spans="1:26" x14ac:dyDescent="0.2">
      <c r="A120" s="11" t="s">
        <v>39</v>
      </c>
      <c r="B120" s="106">
        <f>'Funding Process Tracking'!S119</f>
        <v>7200</v>
      </c>
      <c r="C120" s="22">
        <v>7200</v>
      </c>
      <c r="D120" s="290">
        <f>'Funding Process Tracking'!W119</f>
        <v>0</v>
      </c>
      <c r="E120" s="293"/>
      <c r="F120" s="137">
        <f>'Initial Allocation'!C120</f>
        <v>7200</v>
      </c>
      <c r="G120" s="24"/>
      <c r="H120" s="135">
        <f>'Initial Allocation'!C120</f>
        <v>7200</v>
      </c>
      <c r="W120" s="47"/>
      <c r="X120" s="50"/>
      <c r="Y120" s="50"/>
      <c r="Z120" s="50"/>
    </row>
    <row r="121" spans="1:26" x14ac:dyDescent="0.2">
      <c r="A121" s="19" t="s">
        <v>195</v>
      </c>
      <c r="B121" s="106">
        <f>'Funding Process Tracking'!S120</f>
        <v>0</v>
      </c>
      <c r="C121" s="22"/>
      <c r="D121" s="290">
        <f>'Funding Process Tracking'!W120</f>
        <v>0</v>
      </c>
      <c r="E121" s="293"/>
      <c r="F121" s="137">
        <f>'Initial Allocation'!C121</f>
        <v>0</v>
      </c>
      <c r="G121" s="24"/>
      <c r="H121" s="135">
        <f>'Initial Allocation'!C121</f>
        <v>0</v>
      </c>
      <c r="W121" s="47"/>
      <c r="X121" s="50"/>
      <c r="Y121" s="50"/>
      <c r="Z121" s="50"/>
    </row>
    <row r="122" spans="1:26" x14ac:dyDescent="0.2">
      <c r="A122" s="19" t="s">
        <v>172</v>
      </c>
      <c r="B122" s="106">
        <f>'Funding Process Tracking'!S121</f>
        <v>0</v>
      </c>
      <c r="C122" s="22"/>
      <c r="D122" s="290">
        <f>'Funding Process Tracking'!W121</f>
        <v>0</v>
      </c>
      <c r="E122" s="293"/>
      <c r="F122" s="137">
        <f>'Initial Allocation'!C122</f>
        <v>0</v>
      </c>
      <c r="G122" s="24"/>
      <c r="H122" s="135">
        <f>'Initial Allocation'!C122</f>
        <v>0</v>
      </c>
      <c r="W122" s="47"/>
      <c r="X122" s="50"/>
      <c r="Y122" s="50"/>
      <c r="Z122" s="50"/>
    </row>
    <row r="123" spans="1:26" x14ac:dyDescent="0.2">
      <c r="A123" s="11" t="s">
        <v>40</v>
      </c>
      <c r="B123" s="106">
        <f>'Funding Process Tracking'!S122</f>
        <v>0</v>
      </c>
      <c r="C123" s="22"/>
      <c r="D123" s="290">
        <f>'Funding Process Tracking'!W122</f>
        <v>0</v>
      </c>
      <c r="E123" s="293"/>
      <c r="F123" s="137">
        <f>'Initial Allocation'!C123</f>
        <v>0</v>
      </c>
      <c r="G123" s="24"/>
      <c r="H123" s="135">
        <f>'Initial Allocation'!C123</f>
        <v>0</v>
      </c>
      <c r="W123" s="47"/>
      <c r="X123" s="50"/>
      <c r="Y123" s="50"/>
      <c r="Z123" s="50"/>
    </row>
    <row r="124" spans="1:26" x14ac:dyDescent="0.2">
      <c r="A124" s="11" t="s">
        <v>41</v>
      </c>
      <c r="B124" s="106">
        <f>'Funding Process Tracking'!S123</f>
        <v>5000</v>
      </c>
      <c r="C124" s="22">
        <v>5000</v>
      </c>
      <c r="D124" s="290">
        <f>'Funding Process Tracking'!W123</f>
        <v>0</v>
      </c>
      <c r="E124" s="293"/>
      <c r="F124" s="137">
        <f>'Initial Allocation'!C124</f>
        <v>5000</v>
      </c>
      <c r="G124" s="24"/>
      <c r="H124" s="135">
        <f>'Initial Allocation'!C124</f>
        <v>5000</v>
      </c>
      <c r="W124" s="47"/>
      <c r="X124" s="50"/>
      <c r="Y124" s="50"/>
      <c r="Z124" s="50"/>
    </row>
    <row r="125" spans="1:26" ht="25.5" x14ac:dyDescent="0.2">
      <c r="A125" s="19" t="s">
        <v>154</v>
      </c>
      <c r="B125" s="106">
        <f>'Funding Process Tracking'!S124</f>
        <v>100</v>
      </c>
      <c r="C125" s="22">
        <v>100</v>
      </c>
      <c r="D125" s="290">
        <f>'Funding Process Tracking'!W124</f>
        <v>0</v>
      </c>
      <c r="E125" s="293"/>
      <c r="F125" s="137">
        <f>'Initial Allocation'!C125</f>
        <v>100</v>
      </c>
      <c r="G125" s="24"/>
      <c r="H125" s="135">
        <f>'Initial Allocation'!C125</f>
        <v>100</v>
      </c>
      <c r="W125" s="47"/>
      <c r="X125" s="50"/>
      <c r="Y125" s="50"/>
      <c r="Z125" s="50"/>
    </row>
    <row r="126" spans="1:26" x14ac:dyDescent="0.2">
      <c r="A126" s="19" t="s">
        <v>182</v>
      </c>
      <c r="B126" s="106">
        <f>'Funding Process Tracking'!S125</f>
        <v>6000</v>
      </c>
      <c r="C126" s="22">
        <v>300</v>
      </c>
      <c r="D126" s="290">
        <f>'Funding Process Tracking'!W125</f>
        <v>0</v>
      </c>
      <c r="E126" s="293"/>
      <c r="F126" s="137">
        <f>'Initial Allocation'!C126</f>
        <v>300</v>
      </c>
      <c r="G126" s="24">
        <v>200</v>
      </c>
      <c r="H126" s="135">
        <f>F126+G126</f>
        <v>500</v>
      </c>
      <c r="W126" s="47"/>
      <c r="X126" s="50"/>
      <c r="Y126" s="50"/>
      <c r="Z126" s="50"/>
    </row>
    <row r="127" spans="1:26" x14ac:dyDescent="0.2">
      <c r="A127" s="11" t="s">
        <v>42</v>
      </c>
      <c r="B127" s="106">
        <f>'Funding Process Tracking'!S126</f>
        <v>1300</v>
      </c>
      <c r="C127" s="22">
        <v>1300</v>
      </c>
      <c r="D127" s="290">
        <f>'Funding Process Tracking'!W126</f>
        <v>0</v>
      </c>
      <c r="E127" s="293"/>
      <c r="F127" s="137">
        <f>'Initial Allocation'!C127</f>
        <v>1300</v>
      </c>
      <c r="G127" s="24"/>
      <c r="H127" s="135">
        <f>'Initial Allocation'!C127</f>
        <v>1300</v>
      </c>
      <c r="W127" s="47"/>
      <c r="X127" s="50"/>
      <c r="Y127" s="50"/>
      <c r="Z127" s="50"/>
    </row>
    <row r="128" spans="1:26" ht="38.25" x14ac:dyDescent="0.2">
      <c r="A128" s="11" t="s">
        <v>150</v>
      </c>
      <c r="B128" s="106">
        <f>'Funding Process Tracking'!S127</f>
        <v>5500</v>
      </c>
      <c r="C128" s="22">
        <v>500</v>
      </c>
      <c r="D128" s="290">
        <f>'Funding Process Tracking'!W127</f>
        <v>0</v>
      </c>
      <c r="E128" s="293"/>
      <c r="F128" s="137">
        <f>'Initial Allocation'!C128</f>
        <v>500</v>
      </c>
      <c r="G128" s="24"/>
      <c r="H128" s="135">
        <f>'Initial Allocation'!C128</f>
        <v>500</v>
      </c>
      <c r="W128" s="47"/>
      <c r="X128" s="50"/>
      <c r="Y128" s="50"/>
      <c r="Z128" s="50"/>
    </row>
    <row r="129" spans="1:26" s="28" customFormat="1" x14ac:dyDescent="0.2">
      <c r="A129" s="21" t="s">
        <v>270</v>
      </c>
      <c r="B129" s="106">
        <f>'Funding Process Tracking'!S128</f>
        <v>0</v>
      </c>
      <c r="C129" s="22"/>
      <c r="D129" s="290">
        <f>'Funding Process Tracking'!W128</f>
        <v>0</v>
      </c>
      <c r="E129" s="293"/>
      <c r="F129" s="137">
        <f>'Initial Allocation'!C129</f>
        <v>0</v>
      </c>
      <c r="G129" s="24"/>
      <c r="H129" s="135">
        <f>'Initial Allocation'!C129</f>
        <v>0</v>
      </c>
      <c r="I129" s="116"/>
      <c r="J129" s="116"/>
      <c r="W129" s="47"/>
      <c r="X129" s="50"/>
      <c r="Y129" s="50"/>
      <c r="Z129" s="50"/>
    </row>
    <row r="130" spans="1:26" x14ac:dyDescent="0.2">
      <c r="A130" s="19" t="s">
        <v>233</v>
      </c>
      <c r="B130" s="106">
        <f>'Funding Process Tracking'!S129</f>
        <v>0</v>
      </c>
      <c r="C130" s="22"/>
      <c r="D130" s="290">
        <f>'Funding Process Tracking'!W129</f>
        <v>0</v>
      </c>
      <c r="E130" s="293"/>
      <c r="F130" s="137">
        <f>'Initial Allocation'!C130</f>
        <v>0</v>
      </c>
      <c r="G130" s="24"/>
      <c r="H130" s="135">
        <f>'Initial Allocation'!C130</f>
        <v>0</v>
      </c>
      <c r="W130" s="47"/>
      <c r="X130" s="50"/>
      <c r="Y130" s="50"/>
      <c r="Z130" s="50"/>
    </row>
    <row r="131" spans="1:26" ht="25.5" x14ac:dyDescent="0.2">
      <c r="A131" s="11" t="s">
        <v>192</v>
      </c>
      <c r="B131" s="106">
        <f>'Funding Process Tracking'!S130</f>
        <v>0</v>
      </c>
      <c r="C131" s="22"/>
      <c r="D131" s="290">
        <f>'Funding Process Tracking'!W130</f>
        <v>0</v>
      </c>
      <c r="E131" s="293"/>
      <c r="F131" s="137">
        <f>'Initial Allocation'!C131</f>
        <v>0</v>
      </c>
      <c r="G131" s="24"/>
      <c r="H131" s="135">
        <f>'Initial Allocation'!C131</f>
        <v>0</v>
      </c>
      <c r="W131" s="47"/>
      <c r="X131" s="50"/>
      <c r="Y131" s="50"/>
      <c r="Z131" s="50"/>
    </row>
    <row r="132" spans="1:26" x14ac:dyDescent="0.2">
      <c r="A132" s="11" t="s">
        <v>43</v>
      </c>
      <c r="B132" s="106">
        <f>'Funding Process Tracking'!S131</f>
        <v>15000</v>
      </c>
      <c r="C132" s="22">
        <v>1300</v>
      </c>
      <c r="D132" s="290">
        <f>'Funding Process Tracking'!W131</f>
        <v>0</v>
      </c>
      <c r="E132" s="293"/>
      <c r="F132" s="137">
        <f>'Initial Allocation'!C132</f>
        <v>1300</v>
      </c>
      <c r="G132" s="24"/>
      <c r="H132" s="135">
        <f>'Initial Allocation'!C132</f>
        <v>1300</v>
      </c>
      <c r="W132" s="47"/>
      <c r="X132" s="50"/>
      <c r="Y132" s="50"/>
      <c r="Z132" s="50"/>
    </row>
    <row r="133" spans="1:26" x14ac:dyDescent="0.2">
      <c r="A133" s="19" t="s">
        <v>221</v>
      </c>
      <c r="B133" s="106">
        <f>'Funding Process Tracking'!S132</f>
        <v>0</v>
      </c>
      <c r="C133" s="22"/>
      <c r="D133" s="290">
        <f>'Funding Process Tracking'!W132</f>
        <v>0</v>
      </c>
      <c r="E133" s="293"/>
      <c r="F133" s="137">
        <f>'Initial Allocation'!C133</f>
        <v>0</v>
      </c>
      <c r="G133" s="24"/>
      <c r="H133" s="135">
        <f>'Initial Allocation'!C133</f>
        <v>0</v>
      </c>
      <c r="W133" s="47"/>
      <c r="X133" s="50"/>
      <c r="Y133" s="50"/>
      <c r="Z133" s="50"/>
    </row>
    <row r="134" spans="1:26" ht="25.5" x14ac:dyDescent="0.2">
      <c r="A134" s="211" t="s">
        <v>226</v>
      </c>
      <c r="B134" s="106">
        <f>'Funding Process Tracking'!S133</f>
        <v>1200</v>
      </c>
      <c r="C134" s="22">
        <v>1400</v>
      </c>
      <c r="D134" s="290">
        <f>'Funding Process Tracking'!W133</f>
        <v>0</v>
      </c>
      <c r="E134" s="293"/>
      <c r="F134" s="137">
        <f>'Initial Allocation'!C134</f>
        <v>1400</v>
      </c>
      <c r="G134" s="24"/>
      <c r="H134" s="135">
        <f>'Initial Allocation'!C134</f>
        <v>1400</v>
      </c>
      <c r="W134" s="47"/>
      <c r="X134" s="50"/>
      <c r="Y134" s="50"/>
      <c r="Z134" s="50"/>
    </row>
    <row r="135" spans="1:26" x14ac:dyDescent="0.2">
      <c r="A135" s="11" t="s">
        <v>44</v>
      </c>
      <c r="B135" s="106">
        <f>'Funding Process Tracking'!S134</f>
        <v>9750</v>
      </c>
      <c r="C135" s="22">
        <v>8250</v>
      </c>
      <c r="D135" s="290">
        <f>'Funding Process Tracking'!W134</f>
        <v>0.2</v>
      </c>
      <c r="E135" s="293"/>
      <c r="F135" s="137">
        <v>6600</v>
      </c>
      <c r="G135" s="24">
        <v>750</v>
      </c>
      <c r="H135" s="135">
        <f>F135+G135</f>
        <v>7350</v>
      </c>
      <c r="W135" s="47"/>
      <c r="X135" s="50"/>
      <c r="Y135" s="50"/>
      <c r="Z135" s="50"/>
    </row>
    <row r="136" spans="1:26" x14ac:dyDescent="0.2">
      <c r="A136" s="19" t="s">
        <v>163</v>
      </c>
      <c r="B136" s="106">
        <f>'Funding Process Tracking'!S135</f>
        <v>0</v>
      </c>
      <c r="C136" s="22"/>
      <c r="D136" s="290">
        <f>'Funding Process Tracking'!W135</f>
        <v>0</v>
      </c>
      <c r="E136" s="293"/>
      <c r="F136" s="137" t="s">
        <v>316</v>
      </c>
      <c r="G136" s="24"/>
      <c r="H136" s="135">
        <f>'Initial Allocation'!C136</f>
        <v>0</v>
      </c>
      <c r="W136" s="47"/>
      <c r="X136" s="50"/>
      <c r="Y136" s="50"/>
      <c r="Z136" s="50"/>
    </row>
    <row r="137" spans="1:26" x14ac:dyDescent="0.2">
      <c r="A137" s="11" t="s">
        <v>45</v>
      </c>
      <c r="B137" s="106">
        <f>'Funding Process Tracking'!S136</f>
        <v>5500</v>
      </c>
      <c r="C137" s="22">
        <v>3736</v>
      </c>
      <c r="D137" s="290">
        <f>'Funding Process Tracking'!W136</f>
        <v>0</v>
      </c>
      <c r="E137" s="293"/>
      <c r="F137" s="137">
        <f>'Initial Allocation'!C137</f>
        <v>3736</v>
      </c>
      <c r="G137" s="24"/>
      <c r="H137" s="135">
        <f>'Initial Allocation'!C137</f>
        <v>3736</v>
      </c>
      <c r="W137" s="47"/>
      <c r="X137" s="50"/>
      <c r="Y137" s="50"/>
      <c r="Z137" s="50"/>
    </row>
    <row r="138" spans="1:26" x14ac:dyDescent="0.2">
      <c r="A138" s="10" t="s">
        <v>102</v>
      </c>
      <c r="B138" s="106">
        <f>'Funding Process Tracking'!S137</f>
        <v>2700</v>
      </c>
      <c r="C138" s="22">
        <v>2700</v>
      </c>
      <c r="D138" s="290">
        <f>'Funding Process Tracking'!W137</f>
        <v>0</v>
      </c>
      <c r="E138" s="293"/>
      <c r="F138" s="137">
        <f>'Initial Allocation'!C138</f>
        <v>2700</v>
      </c>
      <c r="G138" s="24"/>
      <c r="H138" s="135">
        <f>'Initial Allocation'!C138</f>
        <v>2700</v>
      </c>
      <c r="W138" s="47"/>
      <c r="X138" s="50"/>
      <c r="Y138" s="50"/>
      <c r="Z138" s="50"/>
    </row>
    <row r="139" spans="1:26" s="28" customFormat="1" x14ac:dyDescent="0.2">
      <c r="A139" s="21" t="s">
        <v>371</v>
      </c>
      <c r="B139" s="106">
        <f>'Funding Process Tracking'!S138</f>
        <v>2200</v>
      </c>
      <c r="C139" s="22">
        <v>500</v>
      </c>
      <c r="D139" s="290">
        <f>'Funding Process Tracking'!W138</f>
        <v>0</v>
      </c>
      <c r="E139" s="293"/>
      <c r="F139" s="137">
        <f>'Initial Allocation'!C139</f>
        <v>500</v>
      </c>
      <c r="G139" s="24"/>
      <c r="H139" s="135">
        <f>'Initial Allocation'!C139</f>
        <v>500</v>
      </c>
      <c r="I139" s="281"/>
      <c r="J139" s="281"/>
      <c r="W139" s="47"/>
      <c r="X139" s="50"/>
      <c r="Y139" s="50"/>
      <c r="Z139" s="50"/>
    </row>
    <row r="140" spans="1:26" s="28" customFormat="1" x14ac:dyDescent="0.2">
      <c r="A140" s="21" t="s">
        <v>265</v>
      </c>
      <c r="B140" s="106">
        <f>'Funding Process Tracking'!S139</f>
        <v>0</v>
      </c>
      <c r="C140" s="22"/>
      <c r="D140" s="290">
        <f>'Funding Process Tracking'!W139</f>
        <v>0</v>
      </c>
      <c r="E140" s="293"/>
      <c r="F140" s="137">
        <f>'Initial Allocation'!C140</f>
        <v>0</v>
      </c>
      <c r="G140" s="24"/>
      <c r="H140" s="135">
        <f>'Initial Allocation'!C140</f>
        <v>0</v>
      </c>
      <c r="I140" s="114"/>
      <c r="J140" s="114"/>
      <c r="W140" s="47"/>
      <c r="X140" s="50"/>
      <c r="Y140" s="50"/>
      <c r="Z140" s="50"/>
    </row>
    <row r="141" spans="1:26" s="28" customFormat="1" x14ac:dyDescent="0.2">
      <c r="A141" s="21" t="s">
        <v>364</v>
      </c>
      <c r="B141" s="106">
        <f>'Funding Process Tracking'!S140</f>
        <v>0</v>
      </c>
      <c r="C141" s="22"/>
      <c r="D141" s="290">
        <f>'Funding Process Tracking'!W140</f>
        <v>0</v>
      </c>
      <c r="E141" s="293"/>
      <c r="F141" s="137">
        <f>'Initial Allocation'!C141</f>
        <v>0</v>
      </c>
      <c r="G141" s="24"/>
      <c r="H141" s="135">
        <f>'Initial Allocation'!C141</f>
        <v>0</v>
      </c>
      <c r="I141" s="279"/>
      <c r="J141" s="279"/>
      <c r="W141" s="47"/>
      <c r="X141" s="50"/>
      <c r="Y141" s="50"/>
      <c r="Z141" s="50"/>
    </row>
    <row r="142" spans="1:26" x14ac:dyDescent="0.2">
      <c r="A142" s="21" t="s">
        <v>135</v>
      </c>
      <c r="B142" s="106">
        <f>'Funding Process Tracking'!S141</f>
        <v>0</v>
      </c>
      <c r="C142" s="22"/>
      <c r="D142" s="290">
        <f>'Funding Process Tracking'!W141</f>
        <v>0</v>
      </c>
      <c r="E142" s="293"/>
      <c r="F142" s="137">
        <f>'Initial Allocation'!C142</f>
        <v>0</v>
      </c>
      <c r="G142" s="24"/>
      <c r="H142" s="135">
        <f>'Initial Allocation'!C142</f>
        <v>0</v>
      </c>
      <c r="W142" s="47"/>
      <c r="X142" s="50"/>
      <c r="Y142" s="50"/>
      <c r="Z142" s="50"/>
    </row>
    <row r="143" spans="1:26" x14ac:dyDescent="0.2">
      <c r="A143" s="11" t="s">
        <v>46</v>
      </c>
      <c r="B143" s="106">
        <f>'Funding Process Tracking'!S142</f>
        <v>5000</v>
      </c>
      <c r="C143" s="22">
        <v>4000</v>
      </c>
      <c r="D143" s="290">
        <f>'Funding Process Tracking'!W142</f>
        <v>0</v>
      </c>
      <c r="E143" s="293"/>
      <c r="F143" s="137">
        <f>'Initial Allocation'!C143</f>
        <v>4000</v>
      </c>
      <c r="G143" s="24"/>
      <c r="H143" s="135">
        <f>'Initial Allocation'!C143</f>
        <v>4000</v>
      </c>
      <c r="W143" s="47"/>
      <c r="X143" s="50"/>
      <c r="Y143" s="50"/>
      <c r="Z143" s="50"/>
    </row>
    <row r="144" spans="1:26" x14ac:dyDescent="0.2">
      <c r="A144" s="11" t="s">
        <v>47</v>
      </c>
      <c r="B144" s="106">
        <f>'Funding Process Tracking'!S143</f>
        <v>1260</v>
      </c>
      <c r="C144" s="22">
        <v>1260</v>
      </c>
      <c r="D144" s="290">
        <f>'Funding Process Tracking'!W143</f>
        <v>0</v>
      </c>
      <c r="E144" s="293"/>
      <c r="F144" s="137">
        <f>'Initial Allocation'!C144</f>
        <v>1260</v>
      </c>
      <c r="G144" s="24"/>
      <c r="H144" s="135">
        <f>'Initial Allocation'!C144</f>
        <v>1260</v>
      </c>
      <c r="W144" s="47"/>
      <c r="X144" s="50"/>
      <c r="Y144" s="50"/>
      <c r="Z144" s="50"/>
    </row>
    <row r="145" spans="1:26" x14ac:dyDescent="0.2">
      <c r="A145" s="19" t="s">
        <v>231</v>
      </c>
      <c r="B145" s="106">
        <f>'Funding Process Tracking'!S144</f>
        <v>0</v>
      </c>
      <c r="C145" s="22"/>
      <c r="D145" s="290">
        <f>'Funding Process Tracking'!W144</f>
        <v>0</v>
      </c>
      <c r="E145" s="293"/>
      <c r="F145" s="137">
        <f>'Initial Allocation'!C145</f>
        <v>0</v>
      </c>
      <c r="G145" s="24"/>
      <c r="H145" s="135">
        <f>'Initial Allocation'!C145</f>
        <v>0</v>
      </c>
      <c r="W145" s="47"/>
      <c r="X145" s="50"/>
      <c r="Y145" s="50"/>
      <c r="Z145" s="50"/>
    </row>
    <row r="146" spans="1:26" ht="25.5" x14ac:dyDescent="0.2">
      <c r="A146" s="19" t="s">
        <v>119</v>
      </c>
      <c r="B146" s="106">
        <f>'Funding Process Tracking'!S145</f>
        <v>1560</v>
      </c>
      <c r="C146" s="22">
        <v>950</v>
      </c>
      <c r="D146" s="290">
        <f>'Funding Process Tracking'!W145</f>
        <v>0</v>
      </c>
      <c r="E146" s="293"/>
      <c r="F146" s="137">
        <f>'Initial Allocation'!C146</f>
        <v>950</v>
      </c>
      <c r="G146" s="24"/>
      <c r="H146" s="135">
        <f>'Initial Allocation'!C146</f>
        <v>950</v>
      </c>
      <c r="W146" s="47"/>
      <c r="X146" s="50"/>
      <c r="Y146" s="50"/>
      <c r="Z146" s="50"/>
    </row>
    <row r="147" spans="1:26" x14ac:dyDescent="0.2">
      <c r="A147" s="19" t="s">
        <v>48</v>
      </c>
      <c r="B147" s="106">
        <f>'Funding Process Tracking'!S146</f>
        <v>2400</v>
      </c>
      <c r="C147" s="22">
        <v>2500</v>
      </c>
      <c r="D147" s="290">
        <f>'Funding Process Tracking'!W146</f>
        <v>0</v>
      </c>
      <c r="E147" s="293"/>
      <c r="F147" s="137">
        <f>'Initial Allocation'!C147</f>
        <v>2500</v>
      </c>
      <c r="G147" s="24"/>
      <c r="H147" s="135">
        <f>'Initial Allocation'!C147</f>
        <v>2500</v>
      </c>
      <c r="W147" s="47"/>
      <c r="X147" s="50"/>
      <c r="Y147" s="50"/>
      <c r="Z147" s="50"/>
    </row>
    <row r="148" spans="1:26" ht="25.5" x14ac:dyDescent="0.2">
      <c r="A148" s="19" t="s">
        <v>214</v>
      </c>
      <c r="B148" s="106">
        <f>'Funding Process Tracking'!S147</f>
        <v>1000</v>
      </c>
      <c r="C148" s="22">
        <v>1000</v>
      </c>
      <c r="D148" s="290">
        <f>'Funding Process Tracking'!W147</f>
        <v>0</v>
      </c>
      <c r="E148" s="293"/>
      <c r="F148" s="137">
        <f>'Initial Allocation'!C148</f>
        <v>1000</v>
      </c>
      <c r="G148" s="24"/>
      <c r="H148" s="135">
        <f>'Initial Allocation'!C148</f>
        <v>1000</v>
      </c>
      <c r="W148" s="47"/>
      <c r="X148" s="50"/>
      <c r="Y148" s="50"/>
      <c r="Z148" s="50"/>
    </row>
    <row r="149" spans="1:26" x14ac:dyDescent="0.2">
      <c r="A149" s="19" t="s">
        <v>123</v>
      </c>
      <c r="B149" s="106">
        <f>'Funding Process Tracking'!S148</f>
        <v>0</v>
      </c>
      <c r="C149" s="22"/>
      <c r="D149" s="290">
        <f>'Funding Process Tracking'!W148</f>
        <v>0</v>
      </c>
      <c r="E149" s="293"/>
      <c r="F149" s="137">
        <f>'Initial Allocation'!C149</f>
        <v>0</v>
      </c>
      <c r="G149" s="24"/>
      <c r="H149" s="135">
        <f>'Initial Allocation'!C149</f>
        <v>0</v>
      </c>
      <c r="W149" s="47"/>
      <c r="X149" s="50"/>
      <c r="Y149" s="50"/>
      <c r="Z149" s="50"/>
    </row>
    <row r="150" spans="1:26" x14ac:dyDescent="0.2">
      <c r="A150" s="19" t="s">
        <v>158</v>
      </c>
      <c r="B150" s="106">
        <f>'Funding Process Tracking'!S149</f>
        <v>0</v>
      </c>
      <c r="C150" s="22"/>
      <c r="D150" s="290">
        <f>'Funding Process Tracking'!W149</f>
        <v>0</v>
      </c>
      <c r="E150" s="293"/>
      <c r="F150" s="137">
        <f>'Initial Allocation'!C150</f>
        <v>0</v>
      </c>
      <c r="G150" s="24"/>
      <c r="H150" s="135">
        <f>'Initial Allocation'!C150</f>
        <v>0</v>
      </c>
      <c r="W150" s="47"/>
      <c r="X150" s="50"/>
      <c r="Y150" s="50"/>
      <c r="Z150" s="50"/>
    </row>
    <row r="151" spans="1:26" x14ac:dyDescent="0.2">
      <c r="A151" s="19" t="s">
        <v>203</v>
      </c>
      <c r="B151" s="106">
        <f>'Funding Process Tracking'!S150</f>
        <v>0</v>
      </c>
      <c r="C151" s="22"/>
      <c r="D151" s="290">
        <f>'Funding Process Tracking'!W150</f>
        <v>0</v>
      </c>
      <c r="E151" s="293"/>
      <c r="F151" s="137">
        <f>'Initial Allocation'!C151</f>
        <v>0</v>
      </c>
      <c r="G151" s="24"/>
      <c r="H151" s="135">
        <f>'Initial Allocation'!C151</f>
        <v>0</v>
      </c>
      <c r="W151" s="47"/>
      <c r="X151" s="50"/>
      <c r="Y151" s="50"/>
      <c r="Z151" s="50"/>
    </row>
    <row r="152" spans="1:26" s="28" customFormat="1" x14ac:dyDescent="0.2">
      <c r="A152" s="21" t="s">
        <v>252</v>
      </c>
      <c r="B152" s="106">
        <f>'Funding Process Tracking'!S151</f>
        <v>0</v>
      </c>
      <c r="C152" s="22"/>
      <c r="D152" s="290">
        <f>'Funding Process Tracking'!W151</f>
        <v>0</v>
      </c>
      <c r="E152" s="293"/>
      <c r="F152" s="137">
        <f>'Initial Allocation'!C152</f>
        <v>0</v>
      </c>
      <c r="G152" s="24"/>
      <c r="H152" s="135">
        <f>'Initial Allocation'!C152</f>
        <v>0</v>
      </c>
      <c r="I152" s="61"/>
      <c r="J152" s="61"/>
      <c r="W152" s="47"/>
      <c r="X152" s="50"/>
      <c r="Y152" s="50"/>
      <c r="Z152" s="50"/>
    </row>
    <row r="153" spans="1:26" x14ac:dyDescent="0.2">
      <c r="A153" s="19" t="s">
        <v>228</v>
      </c>
      <c r="B153" s="106">
        <f>'Funding Process Tracking'!S152</f>
        <v>0</v>
      </c>
      <c r="C153" s="22"/>
      <c r="D153" s="290">
        <f>'Funding Process Tracking'!W152</f>
        <v>0</v>
      </c>
      <c r="E153" s="293"/>
      <c r="F153" s="137">
        <f>'Initial Allocation'!C153</f>
        <v>0</v>
      </c>
      <c r="G153" s="24"/>
      <c r="H153" s="135">
        <f>'Initial Allocation'!C153</f>
        <v>0</v>
      </c>
      <c r="W153" s="47"/>
      <c r="X153" s="50"/>
      <c r="Y153" s="50"/>
      <c r="Z153" s="50"/>
    </row>
    <row r="154" spans="1:26" x14ac:dyDescent="0.2">
      <c r="A154" s="19" t="s">
        <v>168</v>
      </c>
      <c r="B154" s="106">
        <f>'Funding Process Tracking'!S153</f>
        <v>800</v>
      </c>
      <c r="C154" s="22">
        <v>200</v>
      </c>
      <c r="D154" s="290">
        <f>'Funding Process Tracking'!W153</f>
        <v>0</v>
      </c>
      <c r="E154" s="293"/>
      <c r="F154" s="137">
        <f>'Initial Allocation'!C154</f>
        <v>200</v>
      </c>
      <c r="G154" s="24">
        <v>200</v>
      </c>
      <c r="H154" s="135">
        <f>'Initial Allocation'!C154+G154</f>
        <v>400</v>
      </c>
      <c r="W154" s="47"/>
      <c r="X154" s="50"/>
      <c r="Y154" s="50"/>
      <c r="Z154" s="50"/>
    </row>
    <row r="155" spans="1:26" s="28" customFormat="1" x14ac:dyDescent="0.2">
      <c r="A155" s="21" t="s">
        <v>297</v>
      </c>
      <c r="B155" s="106">
        <f>'Funding Process Tracking'!S154</f>
        <v>750</v>
      </c>
      <c r="C155" s="22">
        <v>650</v>
      </c>
      <c r="D155" s="290">
        <f>'Funding Process Tracking'!W154</f>
        <v>0</v>
      </c>
      <c r="E155" s="293"/>
      <c r="F155" s="137">
        <f>'Initial Allocation'!C155</f>
        <v>650</v>
      </c>
      <c r="G155" s="24"/>
      <c r="H155" s="135">
        <f>'Initial Allocation'!C155</f>
        <v>650</v>
      </c>
      <c r="I155" s="160"/>
      <c r="J155" s="160"/>
      <c r="W155" s="47"/>
      <c r="X155" s="50"/>
      <c r="Y155" s="50"/>
      <c r="Z155" s="50"/>
    </row>
    <row r="156" spans="1:26" s="28" customFormat="1" x14ac:dyDescent="0.2">
      <c r="A156" s="21" t="s">
        <v>272</v>
      </c>
      <c r="B156" s="106">
        <f>'Funding Process Tracking'!S155</f>
        <v>0</v>
      </c>
      <c r="C156" s="22"/>
      <c r="D156" s="290">
        <f>'Funding Process Tracking'!W155</f>
        <v>0</v>
      </c>
      <c r="E156" s="293"/>
      <c r="F156" s="137">
        <f>'Initial Allocation'!C156</f>
        <v>0</v>
      </c>
      <c r="G156" s="24"/>
      <c r="H156" s="135">
        <f>'Initial Allocation'!C156</f>
        <v>0</v>
      </c>
      <c r="I156" s="118"/>
      <c r="J156" s="118"/>
      <c r="W156" s="47"/>
      <c r="X156" s="50"/>
      <c r="Y156" s="50"/>
      <c r="Z156" s="50"/>
    </row>
    <row r="157" spans="1:26" s="28" customFormat="1" x14ac:dyDescent="0.2">
      <c r="A157" s="21" t="s">
        <v>247</v>
      </c>
      <c r="B157" s="106">
        <f>'Funding Process Tracking'!S156</f>
        <v>890</v>
      </c>
      <c r="C157" s="22">
        <v>890</v>
      </c>
      <c r="D157" s="290">
        <f>'Funding Process Tracking'!W156</f>
        <v>0</v>
      </c>
      <c r="E157" s="293"/>
      <c r="F157" s="137">
        <f>'Initial Allocation'!C157</f>
        <v>890</v>
      </c>
      <c r="G157" s="24"/>
      <c r="H157" s="135">
        <f>'Initial Allocation'!C157</f>
        <v>890</v>
      </c>
      <c r="I157" s="61"/>
      <c r="J157" s="61"/>
      <c r="W157" s="47"/>
      <c r="X157" s="50"/>
      <c r="Y157" s="50"/>
      <c r="Z157" s="50"/>
    </row>
    <row r="158" spans="1:26" s="28" customFormat="1" x14ac:dyDescent="0.2">
      <c r="A158" s="21" t="s">
        <v>294</v>
      </c>
      <c r="B158" s="106">
        <f>'Funding Process Tracking'!S157</f>
        <v>0</v>
      </c>
      <c r="C158" s="22"/>
      <c r="D158" s="290">
        <f>'Funding Process Tracking'!W157</f>
        <v>0</v>
      </c>
      <c r="E158" s="293"/>
      <c r="F158" s="137">
        <f>'Initial Allocation'!C158</f>
        <v>0</v>
      </c>
      <c r="G158" s="24"/>
      <c r="H158" s="135">
        <f>'Initial Allocation'!C158</f>
        <v>0</v>
      </c>
      <c r="I158" s="160"/>
      <c r="J158" s="160"/>
      <c r="W158" s="47"/>
      <c r="X158" s="50"/>
      <c r="Y158" s="50"/>
      <c r="Z158" s="50"/>
    </row>
    <row r="159" spans="1:26" x14ac:dyDescent="0.2">
      <c r="A159" s="19" t="s">
        <v>224</v>
      </c>
      <c r="B159" s="106">
        <f>'Funding Process Tracking'!S158</f>
        <v>0</v>
      </c>
      <c r="C159" s="22"/>
      <c r="D159" s="290">
        <f>'Funding Process Tracking'!W158</f>
        <v>0</v>
      </c>
      <c r="E159" s="293"/>
      <c r="F159" s="137">
        <f>'Initial Allocation'!C159</f>
        <v>0</v>
      </c>
      <c r="G159" s="24"/>
      <c r="H159" s="135">
        <f>'Initial Allocation'!C159</f>
        <v>0</v>
      </c>
      <c r="W159" s="47"/>
      <c r="X159" s="50"/>
      <c r="Y159" s="50"/>
      <c r="Z159" s="50"/>
    </row>
    <row r="160" spans="1:26" s="28" customFormat="1" x14ac:dyDescent="0.2">
      <c r="A160" s="19" t="s">
        <v>309</v>
      </c>
      <c r="B160" s="106">
        <f>'Funding Process Tracking'!S159</f>
        <v>1200</v>
      </c>
      <c r="C160" s="22">
        <v>650</v>
      </c>
      <c r="D160" s="290">
        <f>'Funding Process Tracking'!W159</f>
        <v>0</v>
      </c>
      <c r="E160" s="293"/>
      <c r="F160" s="137">
        <f>'Initial Allocation'!C160</f>
        <v>650</v>
      </c>
      <c r="G160" s="24"/>
      <c r="H160" s="135">
        <f>'Initial Allocation'!C160</f>
        <v>650</v>
      </c>
      <c r="I160" s="160"/>
      <c r="J160" s="160"/>
      <c r="W160" s="47"/>
      <c r="X160" s="50"/>
      <c r="Y160" s="50"/>
      <c r="Z160" s="50"/>
    </row>
    <row r="161" spans="1:26" ht="25.5" x14ac:dyDescent="0.2">
      <c r="A161" s="19" t="s">
        <v>199</v>
      </c>
      <c r="B161" s="106">
        <f>'Funding Process Tracking'!S160</f>
        <v>0</v>
      </c>
      <c r="C161" s="22"/>
      <c r="D161" s="290">
        <f>'Funding Process Tracking'!W160</f>
        <v>0</v>
      </c>
      <c r="E161" s="293"/>
      <c r="F161" s="137">
        <f>'Initial Allocation'!C161</f>
        <v>0</v>
      </c>
      <c r="G161" s="24"/>
      <c r="H161" s="135">
        <f>'Initial Allocation'!C161</f>
        <v>0</v>
      </c>
      <c r="W161" s="47"/>
      <c r="X161" s="50"/>
      <c r="Y161" s="50"/>
      <c r="Z161" s="50"/>
    </row>
    <row r="162" spans="1:26" s="28" customFormat="1" x14ac:dyDescent="0.2">
      <c r="A162" s="21" t="s">
        <v>347</v>
      </c>
      <c r="B162" s="106">
        <f>'Funding Process Tracking'!S161</f>
        <v>0</v>
      </c>
      <c r="C162" s="22"/>
      <c r="D162" s="290">
        <f>'Funding Process Tracking'!W161</f>
        <v>0</v>
      </c>
      <c r="E162" s="293"/>
      <c r="F162" s="137">
        <f>'Initial Allocation'!C162</f>
        <v>0</v>
      </c>
      <c r="G162" s="24"/>
      <c r="H162" s="135">
        <f>'Initial Allocation'!C162</f>
        <v>0</v>
      </c>
      <c r="I162" s="218"/>
      <c r="J162" s="218"/>
      <c r="W162" s="47"/>
      <c r="X162" s="50"/>
      <c r="Y162" s="50"/>
      <c r="Z162" s="50"/>
    </row>
    <row r="163" spans="1:26" x14ac:dyDescent="0.2">
      <c r="A163" s="19" t="s">
        <v>200</v>
      </c>
      <c r="B163" s="106">
        <f>'Funding Process Tracking'!S162</f>
        <v>300</v>
      </c>
      <c r="C163" s="22">
        <v>300</v>
      </c>
      <c r="D163" s="290">
        <f>'Funding Process Tracking'!W162</f>
        <v>0</v>
      </c>
      <c r="E163" s="293"/>
      <c r="F163" s="137">
        <f>'Initial Allocation'!C163</f>
        <v>300</v>
      </c>
      <c r="G163" s="24"/>
      <c r="H163" s="135">
        <f>'Initial Allocation'!C163</f>
        <v>300</v>
      </c>
      <c r="W163" s="47"/>
      <c r="X163" s="50"/>
      <c r="Y163" s="50"/>
      <c r="Z163" s="50"/>
    </row>
    <row r="164" spans="1:26" x14ac:dyDescent="0.2">
      <c r="A164" s="19" t="s">
        <v>49</v>
      </c>
      <c r="B164" s="106">
        <f>'Funding Process Tracking'!S163</f>
        <v>0</v>
      </c>
      <c r="C164" s="22"/>
      <c r="D164" s="290">
        <f>'Funding Process Tracking'!W163</f>
        <v>0</v>
      </c>
      <c r="E164" s="293"/>
      <c r="F164" s="137">
        <f>'Initial Allocation'!C164</f>
        <v>0</v>
      </c>
      <c r="G164" s="24"/>
      <c r="H164" s="135">
        <f>'Initial Allocation'!C164</f>
        <v>0</v>
      </c>
      <c r="W164" s="47"/>
      <c r="X164" s="50"/>
      <c r="Y164" s="50"/>
      <c r="Z164" s="50"/>
    </row>
    <row r="165" spans="1:26" x14ac:dyDescent="0.2">
      <c r="A165" s="19" t="s">
        <v>50</v>
      </c>
      <c r="B165" s="106">
        <f>'Funding Process Tracking'!S164</f>
        <v>5000</v>
      </c>
      <c r="C165" s="22">
        <v>3800</v>
      </c>
      <c r="D165" s="290">
        <f>'Funding Process Tracking'!W164</f>
        <v>0</v>
      </c>
      <c r="E165" s="293"/>
      <c r="F165" s="137">
        <f>'Initial Allocation'!C165</f>
        <v>3800</v>
      </c>
      <c r="G165" s="24"/>
      <c r="H165" s="135">
        <f>'Initial Allocation'!C165</f>
        <v>3800</v>
      </c>
      <c r="W165" s="47"/>
      <c r="X165" s="50"/>
      <c r="Y165" s="50"/>
      <c r="Z165" s="50"/>
    </row>
    <row r="166" spans="1:26" s="28" customFormat="1" x14ac:dyDescent="0.2">
      <c r="A166" s="21" t="s">
        <v>310</v>
      </c>
      <c r="B166" s="106">
        <f>'Funding Process Tracking'!S165</f>
        <v>2000</v>
      </c>
      <c r="C166" s="22">
        <v>650</v>
      </c>
      <c r="D166" s="290">
        <f>'Funding Process Tracking'!W165</f>
        <v>0</v>
      </c>
      <c r="E166" s="293"/>
      <c r="F166" s="137">
        <f>'Initial Allocation'!C166</f>
        <v>650</v>
      </c>
      <c r="G166" s="24"/>
      <c r="H166" s="135">
        <f>'Initial Allocation'!C166</f>
        <v>650</v>
      </c>
      <c r="I166" s="159"/>
      <c r="J166" s="159"/>
      <c r="W166" s="47"/>
      <c r="X166" s="50"/>
      <c r="Y166" s="50"/>
      <c r="Z166" s="50"/>
    </row>
    <row r="167" spans="1:26" x14ac:dyDescent="0.2">
      <c r="A167" s="19" t="s">
        <v>184</v>
      </c>
      <c r="B167" s="106">
        <f>'Funding Process Tracking'!S166</f>
        <v>0</v>
      </c>
      <c r="C167" s="22"/>
      <c r="D167" s="290">
        <f>'Funding Process Tracking'!W166</f>
        <v>0</v>
      </c>
      <c r="E167" s="293"/>
      <c r="F167" s="137">
        <f>'Initial Allocation'!C167</f>
        <v>0</v>
      </c>
      <c r="G167" s="24"/>
      <c r="H167" s="135">
        <f>'Initial Allocation'!C167</f>
        <v>0</v>
      </c>
      <c r="W167" s="47"/>
      <c r="X167" s="50"/>
      <c r="Y167" s="50"/>
      <c r="Z167" s="50"/>
    </row>
    <row r="168" spans="1:26" x14ac:dyDescent="0.2">
      <c r="A168" s="19" t="s">
        <v>152</v>
      </c>
      <c r="B168" s="106">
        <f>'Funding Process Tracking'!S167</f>
        <v>0</v>
      </c>
      <c r="C168" s="22"/>
      <c r="D168" s="290">
        <f>'Funding Process Tracking'!W167</f>
        <v>0</v>
      </c>
      <c r="E168" s="293"/>
      <c r="F168" s="137">
        <f>'Initial Allocation'!C168</f>
        <v>0</v>
      </c>
      <c r="G168" s="24"/>
      <c r="H168" s="135">
        <f>'Initial Allocation'!C168</f>
        <v>0</v>
      </c>
      <c r="W168" s="47"/>
      <c r="X168" s="50"/>
      <c r="Y168" s="50"/>
      <c r="Z168" s="50"/>
    </row>
    <row r="169" spans="1:26" ht="25.5" x14ac:dyDescent="0.2">
      <c r="A169" s="19" t="s">
        <v>204</v>
      </c>
      <c r="B169" s="106">
        <f>'Funding Process Tracking'!S168</f>
        <v>300</v>
      </c>
      <c r="C169" s="22">
        <v>300</v>
      </c>
      <c r="D169" s="290">
        <f>'Funding Process Tracking'!W168</f>
        <v>0</v>
      </c>
      <c r="E169" s="293"/>
      <c r="F169" s="137">
        <f>'Initial Allocation'!C169</f>
        <v>300</v>
      </c>
      <c r="G169" s="24"/>
      <c r="H169" s="135">
        <f>'Initial Allocation'!C169</f>
        <v>300</v>
      </c>
      <c r="W169" s="47"/>
      <c r="X169" s="50"/>
      <c r="Y169" s="50"/>
      <c r="Z169" s="50"/>
    </row>
    <row r="170" spans="1:26" s="28" customFormat="1" x14ac:dyDescent="0.2">
      <c r="A170" s="21" t="s">
        <v>262</v>
      </c>
      <c r="B170" s="106">
        <f>'Funding Process Tracking'!S169</f>
        <v>0</v>
      </c>
      <c r="C170" s="22"/>
      <c r="D170" s="290">
        <f>'Funding Process Tracking'!W169</f>
        <v>0</v>
      </c>
      <c r="E170" s="293"/>
      <c r="F170" s="137">
        <f>'Initial Allocation'!C170</f>
        <v>0</v>
      </c>
      <c r="G170" s="24"/>
      <c r="H170" s="135">
        <f>'Initial Allocation'!C170</f>
        <v>0</v>
      </c>
      <c r="I170" s="111"/>
      <c r="J170" s="111"/>
      <c r="W170" s="47"/>
      <c r="X170" s="50"/>
      <c r="Y170" s="50"/>
      <c r="Z170" s="50"/>
    </row>
    <row r="171" spans="1:26" x14ac:dyDescent="0.2">
      <c r="A171" s="11" t="s">
        <v>51</v>
      </c>
      <c r="B171" s="106">
        <f>'Funding Process Tracking'!S170</f>
        <v>1000</v>
      </c>
      <c r="C171" s="22">
        <v>1740</v>
      </c>
      <c r="D171" s="290">
        <f>'Funding Process Tracking'!W170</f>
        <v>0</v>
      </c>
      <c r="E171" s="293"/>
      <c r="F171" s="137">
        <f>'Initial Allocation'!C171</f>
        <v>1740</v>
      </c>
      <c r="G171" s="24"/>
      <c r="H171" s="135">
        <f>'Initial Allocation'!C171</f>
        <v>1740</v>
      </c>
      <c r="W171" s="47"/>
      <c r="X171" s="50"/>
      <c r="Y171" s="50"/>
      <c r="Z171" s="50"/>
    </row>
    <row r="172" spans="1:26" x14ac:dyDescent="0.2">
      <c r="A172" s="19" t="s">
        <v>186</v>
      </c>
      <c r="B172" s="106">
        <f>'Funding Process Tracking'!S171</f>
        <v>0</v>
      </c>
      <c r="C172" s="22"/>
      <c r="D172" s="290">
        <f>'Funding Process Tracking'!W171</f>
        <v>0</v>
      </c>
      <c r="E172" s="293"/>
      <c r="F172" s="137">
        <f>'Initial Allocation'!C172</f>
        <v>0</v>
      </c>
      <c r="G172" s="24"/>
      <c r="H172" s="135">
        <f>'Initial Allocation'!C172</f>
        <v>0</v>
      </c>
      <c r="W172" s="47"/>
      <c r="X172" s="50"/>
      <c r="Y172" s="50"/>
      <c r="Z172" s="50"/>
    </row>
    <row r="173" spans="1:26" s="28" customFormat="1" x14ac:dyDescent="0.2">
      <c r="A173" s="21" t="s">
        <v>340</v>
      </c>
      <c r="B173" s="106">
        <f>'Funding Process Tracking'!S172</f>
        <v>0</v>
      </c>
      <c r="C173" s="22"/>
      <c r="D173" s="290">
        <f>'Funding Process Tracking'!W172</f>
        <v>0</v>
      </c>
      <c r="E173" s="293"/>
      <c r="F173" s="137">
        <f>'Initial Allocation'!C173</f>
        <v>0</v>
      </c>
      <c r="G173" s="24"/>
      <c r="H173" s="135">
        <f>'Initial Allocation'!C173</f>
        <v>0</v>
      </c>
      <c r="I173" s="218"/>
      <c r="J173" s="218"/>
      <c r="W173" s="47"/>
      <c r="X173" s="50"/>
      <c r="Y173" s="50"/>
      <c r="Z173" s="50"/>
    </row>
    <row r="174" spans="1:26" x14ac:dyDescent="0.2">
      <c r="A174" s="19" t="s">
        <v>52</v>
      </c>
      <c r="B174" s="106">
        <f>'Funding Process Tracking'!S173</f>
        <v>6000</v>
      </c>
      <c r="C174" s="22">
        <v>5500</v>
      </c>
      <c r="D174" s="290">
        <f>'Funding Process Tracking'!W173</f>
        <v>0</v>
      </c>
      <c r="E174" s="293"/>
      <c r="F174" s="137">
        <f>'Initial Allocation'!C174</f>
        <v>5500</v>
      </c>
      <c r="G174" s="24"/>
      <c r="H174" s="135">
        <f>'Initial Allocation'!C174</f>
        <v>5500</v>
      </c>
      <c r="W174" s="47"/>
      <c r="X174" s="50"/>
      <c r="Y174" s="50"/>
      <c r="Z174" s="50"/>
    </row>
    <row r="175" spans="1:26" x14ac:dyDescent="0.2">
      <c r="A175" s="11" t="s">
        <v>109</v>
      </c>
      <c r="B175" s="106">
        <f>'Funding Process Tracking'!S174</f>
        <v>0</v>
      </c>
      <c r="C175" s="22"/>
      <c r="D175" s="290">
        <f>'Funding Process Tracking'!W174</f>
        <v>0</v>
      </c>
      <c r="E175" s="293"/>
      <c r="F175" s="137">
        <f>'Initial Allocation'!C175</f>
        <v>0</v>
      </c>
      <c r="G175" s="24"/>
      <c r="H175" s="135">
        <f>'Initial Allocation'!C175</f>
        <v>0</v>
      </c>
      <c r="W175" s="47"/>
      <c r="X175" s="50"/>
      <c r="Y175" s="50"/>
      <c r="Z175" s="50"/>
    </row>
    <row r="176" spans="1:26" x14ac:dyDescent="0.2">
      <c r="A176" s="19" t="s">
        <v>212</v>
      </c>
      <c r="B176" s="106">
        <f>'Funding Process Tracking'!S175</f>
        <v>0</v>
      </c>
      <c r="C176" s="22"/>
      <c r="D176" s="290">
        <f>'Funding Process Tracking'!W175</f>
        <v>0</v>
      </c>
      <c r="E176" s="293"/>
      <c r="F176" s="137">
        <f>'Initial Allocation'!C176</f>
        <v>0</v>
      </c>
      <c r="G176" s="24"/>
      <c r="H176" s="135">
        <f>'Initial Allocation'!C176</f>
        <v>0</v>
      </c>
      <c r="W176" s="47"/>
      <c r="X176" s="50"/>
      <c r="Y176" s="50"/>
      <c r="Z176" s="50"/>
    </row>
    <row r="177" spans="1:26" x14ac:dyDescent="0.2">
      <c r="A177" s="19" t="s">
        <v>178</v>
      </c>
      <c r="B177" s="106">
        <f>'Funding Process Tracking'!S176</f>
        <v>0</v>
      </c>
      <c r="C177" s="22"/>
      <c r="D177" s="290">
        <f>'Funding Process Tracking'!W176</f>
        <v>0</v>
      </c>
      <c r="E177" s="293"/>
      <c r="F177" s="137">
        <f>'Initial Allocation'!C177</f>
        <v>0</v>
      </c>
      <c r="G177" s="24"/>
      <c r="H177" s="135">
        <f>'Initial Allocation'!C177</f>
        <v>0</v>
      </c>
      <c r="W177" s="47"/>
      <c r="X177" s="50"/>
      <c r="Y177" s="50"/>
      <c r="Z177" s="50"/>
    </row>
    <row r="178" spans="1:26" x14ac:dyDescent="0.2">
      <c r="A178" s="10" t="s">
        <v>103</v>
      </c>
      <c r="B178" s="106">
        <f>'Funding Process Tracking'!S177</f>
        <v>0</v>
      </c>
      <c r="C178" s="22"/>
      <c r="D178" s="290">
        <f>'Funding Process Tracking'!W177</f>
        <v>0</v>
      </c>
      <c r="E178" s="293"/>
      <c r="F178" s="137">
        <f>'Initial Allocation'!C178</f>
        <v>0</v>
      </c>
      <c r="G178" s="24"/>
      <c r="H178" s="135">
        <f>'Initial Allocation'!C178</f>
        <v>0</v>
      </c>
      <c r="W178" s="47"/>
      <c r="X178" s="50"/>
      <c r="Y178" s="50"/>
      <c r="Z178" s="50"/>
    </row>
    <row r="179" spans="1:26" ht="38.25" x14ac:dyDescent="0.2">
      <c r="A179" s="11" t="s">
        <v>54</v>
      </c>
      <c r="B179" s="106">
        <f>'Funding Process Tracking'!S178</f>
        <v>1080</v>
      </c>
      <c r="C179" s="22">
        <v>1730</v>
      </c>
      <c r="D179" s="290">
        <f>'Funding Process Tracking'!W178</f>
        <v>0.2</v>
      </c>
      <c r="E179" s="293"/>
      <c r="F179" s="137">
        <v>1384</v>
      </c>
      <c r="G179" s="24"/>
      <c r="H179" s="135">
        <v>1384</v>
      </c>
      <c r="W179" s="47"/>
      <c r="X179" s="50"/>
      <c r="Y179" s="50"/>
      <c r="Z179" s="50"/>
    </row>
    <row r="180" spans="1:26" s="28" customFormat="1" x14ac:dyDescent="0.2">
      <c r="A180" s="21" t="s">
        <v>53</v>
      </c>
      <c r="B180" s="106">
        <f>'Funding Process Tracking'!S179</f>
        <v>0</v>
      </c>
      <c r="C180" s="22"/>
      <c r="D180" s="290">
        <f>'Funding Process Tracking'!W179</f>
        <v>0</v>
      </c>
      <c r="E180" s="293"/>
      <c r="F180" s="137">
        <f>'Initial Allocation'!C180</f>
        <v>0</v>
      </c>
      <c r="G180" s="24"/>
      <c r="H180" s="135">
        <f>'Initial Allocation'!C180</f>
        <v>0</v>
      </c>
      <c r="I180" s="221"/>
      <c r="J180" s="221"/>
      <c r="W180" s="47"/>
      <c r="X180" s="50"/>
      <c r="Y180" s="50"/>
      <c r="Z180" s="50"/>
    </row>
    <row r="181" spans="1:26" x14ac:dyDescent="0.2">
      <c r="A181" s="10" t="s">
        <v>104</v>
      </c>
      <c r="B181" s="106">
        <f>'Funding Process Tracking'!S180</f>
        <v>280</v>
      </c>
      <c r="C181" s="22">
        <v>200</v>
      </c>
      <c r="D181" s="290">
        <f>'Funding Process Tracking'!W180</f>
        <v>0</v>
      </c>
      <c r="E181" s="293"/>
      <c r="F181" s="137">
        <f>'Initial Allocation'!C181</f>
        <v>200</v>
      </c>
      <c r="G181" s="24"/>
      <c r="H181" s="135">
        <f>'Initial Allocation'!C181</f>
        <v>200</v>
      </c>
      <c r="W181" s="47"/>
      <c r="X181" s="50"/>
      <c r="Y181" s="50"/>
      <c r="Z181" s="50"/>
    </row>
    <row r="182" spans="1:26" ht="25.5" x14ac:dyDescent="0.2">
      <c r="A182" s="11" t="s">
        <v>55</v>
      </c>
      <c r="B182" s="106">
        <f>'Funding Process Tracking'!S181</f>
        <v>5000</v>
      </c>
      <c r="C182" s="22">
        <v>2300</v>
      </c>
      <c r="D182" s="290">
        <f>'Funding Process Tracking'!W181</f>
        <v>0</v>
      </c>
      <c r="E182" s="293"/>
      <c r="F182" s="137">
        <f>'Initial Allocation'!C182</f>
        <v>2300</v>
      </c>
      <c r="G182" s="24">
        <v>90</v>
      </c>
      <c r="H182" s="135">
        <f>F182+G182</f>
        <v>2390</v>
      </c>
      <c r="W182" s="47"/>
      <c r="X182" s="50"/>
      <c r="Y182" s="50"/>
      <c r="Z182" s="50"/>
    </row>
    <row r="183" spans="1:26" x14ac:dyDescent="0.2">
      <c r="A183" s="11" t="s">
        <v>56</v>
      </c>
      <c r="B183" s="106">
        <f>'Funding Process Tracking'!S182</f>
        <v>15000</v>
      </c>
      <c r="C183" s="22">
        <v>15000</v>
      </c>
      <c r="D183" s="290">
        <f>'Funding Process Tracking'!W182</f>
        <v>0</v>
      </c>
      <c r="E183" s="293"/>
      <c r="F183" s="137">
        <f>'Initial Allocation'!C183</f>
        <v>15000</v>
      </c>
      <c r="G183" s="24"/>
      <c r="H183" s="135">
        <f>'Initial Allocation'!C183</f>
        <v>15000</v>
      </c>
      <c r="W183" s="47"/>
      <c r="X183" s="50"/>
      <c r="Y183" s="50"/>
      <c r="Z183" s="50"/>
    </row>
    <row r="184" spans="1:26" ht="25.5" x14ac:dyDescent="0.2">
      <c r="A184" s="19" t="s">
        <v>124</v>
      </c>
      <c r="B184" s="106">
        <f>'Funding Process Tracking'!S183</f>
        <v>10000</v>
      </c>
      <c r="C184" s="22">
        <v>5425</v>
      </c>
      <c r="D184" s="290">
        <f>'Funding Process Tracking'!W183</f>
        <v>0</v>
      </c>
      <c r="E184" s="293"/>
      <c r="F184" s="137">
        <f>'Initial Allocation'!C184</f>
        <v>5425</v>
      </c>
      <c r="G184" s="24"/>
      <c r="H184" s="135">
        <f>'Initial Allocation'!C184</f>
        <v>5425</v>
      </c>
      <c r="W184" s="47"/>
      <c r="X184" s="50"/>
      <c r="Y184" s="50"/>
      <c r="Z184" s="50"/>
    </row>
    <row r="185" spans="1:26" x14ac:dyDescent="0.2">
      <c r="A185" s="19" t="s">
        <v>57</v>
      </c>
      <c r="B185" s="106">
        <f>'Funding Process Tracking'!S184</f>
        <v>8000</v>
      </c>
      <c r="C185" s="22">
        <v>7500</v>
      </c>
      <c r="D185" s="290">
        <f>'Funding Process Tracking'!W184</f>
        <v>0</v>
      </c>
      <c r="E185" s="293"/>
      <c r="F185" s="137">
        <f>'Initial Allocation'!C185</f>
        <v>7500</v>
      </c>
      <c r="G185" s="24"/>
      <c r="H185" s="135">
        <f>'Initial Allocation'!C185</f>
        <v>7500</v>
      </c>
      <c r="W185" s="47"/>
      <c r="X185" s="50"/>
      <c r="Y185" s="50"/>
      <c r="Z185" s="50"/>
    </row>
    <row r="186" spans="1:26" x14ac:dyDescent="0.2">
      <c r="A186" s="19" t="s">
        <v>193</v>
      </c>
      <c r="B186" s="106">
        <f>'Funding Process Tracking'!S185</f>
        <v>0</v>
      </c>
      <c r="C186" s="22"/>
      <c r="D186" s="290">
        <f>'Funding Process Tracking'!W185</f>
        <v>0</v>
      </c>
      <c r="E186" s="293"/>
      <c r="F186" s="137">
        <f>'Initial Allocation'!C186</f>
        <v>0</v>
      </c>
      <c r="G186" s="24"/>
      <c r="H186" s="135">
        <f>'Initial Allocation'!C186</f>
        <v>0</v>
      </c>
      <c r="W186" s="47"/>
      <c r="X186" s="50"/>
      <c r="Y186" s="50"/>
      <c r="Z186" s="50"/>
    </row>
    <row r="187" spans="1:26" x14ac:dyDescent="0.2">
      <c r="A187" s="21" t="s">
        <v>180</v>
      </c>
      <c r="B187" s="106">
        <f>'Funding Process Tracking'!S186</f>
        <v>0</v>
      </c>
      <c r="C187" s="22"/>
      <c r="D187" s="290">
        <f>'Funding Process Tracking'!W186</f>
        <v>0</v>
      </c>
      <c r="E187" s="293"/>
      <c r="F187" s="137">
        <f>'Initial Allocation'!C187</f>
        <v>0</v>
      </c>
      <c r="G187" s="24"/>
      <c r="H187" s="135">
        <f>'Initial Allocation'!C187</f>
        <v>0</v>
      </c>
      <c r="W187" s="47"/>
      <c r="X187" s="50"/>
      <c r="Y187" s="50"/>
      <c r="Z187" s="50"/>
    </row>
    <row r="188" spans="1:26" x14ac:dyDescent="0.2">
      <c r="A188" s="11" t="s">
        <v>58</v>
      </c>
      <c r="B188" s="106">
        <f>'Funding Process Tracking'!S187</f>
        <v>8154.21</v>
      </c>
      <c r="C188" s="22">
        <v>8150</v>
      </c>
      <c r="D188" s="290">
        <f>'Funding Process Tracking'!W187</f>
        <v>0</v>
      </c>
      <c r="E188" s="293"/>
      <c r="F188" s="137">
        <f>'Initial Allocation'!C188</f>
        <v>8150</v>
      </c>
      <c r="G188" s="24"/>
      <c r="H188" s="135">
        <f>'Initial Allocation'!C188</f>
        <v>8150</v>
      </c>
      <c r="W188" s="47"/>
      <c r="X188" s="50"/>
      <c r="Y188" s="50"/>
      <c r="Z188" s="50"/>
    </row>
    <row r="189" spans="1:26" x14ac:dyDescent="0.2">
      <c r="A189" s="11" t="s">
        <v>59</v>
      </c>
      <c r="B189" s="106">
        <f>'Funding Process Tracking'!S188</f>
        <v>12000</v>
      </c>
      <c r="C189" s="22">
        <v>12000</v>
      </c>
      <c r="D189" s="290">
        <f>'Funding Process Tracking'!W188</f>
        <v>0</v>
      </c>
      <c r="E189" s="293"/>
      <c r="F189" s="137">
        <f>'Initial Allocation'!C189</f>
        <v>12000</v>
      </c>
      <c r="G189" s="24"/>
      <c r="H189" s="135">
        <f>'Initial Allocation'!C189</f>
        <v>12000</v>
      </c>
      <c r="W189" s="47"/>
      <c r="X189" s="50"/>
      <c r="Y189" s="50"/>
      <c r="Z189" s="50"/>
    </row>
    <row r="190" spans="1:26" s="28" customFormat="1" ht="25.5" x14ac:dyDescent="0.2">
      <c r="A190" s="21" t="s">
        <v>60</v>
      </c>
      <c r="B190" s="106">
        <f>'Funding Process Tracking'!S189</f>
        <v>0</v>
      </c>
      <c r="C190" s="22"/>
      <c r="D190" s="290">
        <f>'Funding Process Tracking'!W189</f>
        <v>0</v>
      </c>
      <c r="E190" s="293"/>
      <c r="F190" s="137">
        <f>'Initial Allocation'!C190</f>
        <v>0</v>
      </c>
      <c r="G190" s="24"/>
      <c r="H190" s="135">
        <f>'Initial Allocation'!C190</f>
        <v>0</v>
      </c>
      <c r="I190" s="59"/>
      <c r="J190" s="59"/>
      <c r="W190" s="47"/>
      <c r="X190" s="50"/>
      <c r="Y190" s="50"/>
      <c r="Z190" s="50"/>
    </row>
    <row r="191" spans="1:26" s="28" customFormat="1" x14ac:dyDescent="0.2">
      <c r="A191" s="21" t="s">
        <v>258</v>
      </c>
      <c r="B191" s="106">
        <f>'Funding Process Tracking'!S190</f>
        <v>5130</v>
      </c>
      <c r="C191" s="22">
        <v>1500</v>
      </c>
      <c r="D191" s="290">
        <f>'Funding Process Tracking'!W190</f>
        <v>0</v>
      </c>
      <c r="E191" s="293"/>
      <c r="F191" s="137">
        <f>'Initial Allocation'!C191</f>
        <v>1500</v>
      </c>
      <c r="G191" s="24"/>
      <c r="H191" s="135">
        <f>'Initial Allocation'!C191</f>
        <v>1500</v>
      </c>
      <c r="I191" s="63"/>
      <c r="J191" s="63"/>
      <c r="W191" s="47"/>
      <c r="X191" s="50"/>
      <c r="Y191" s="50"/>
      <c r="Z191" s="50"/>
    </row>
    <row r="192" spans="1:26" s="28" customFormat="1" x14ac:dyDescent="0.2">
      <c r="A192" s="21" t="s">
        <v>267</v>
      </c>
      <c r="B192" s="106">
        <f>'Funding Process Tracking'!S191</f>
        <v>1200</v>
      </c>
      <c r="C192" s="22">
        <v>500</v>
      </c>
      <c r="D192" s="290">
        <f>'Funding Process Tracking'!W191</f>
        <v>0</v>
      </c>
      <c r="E192" s="293"/>
      <c r="F192" s="137">
        <f>'Initial Allocation'!C192</f>
        <v>500</v>
      </c>
      <c r="G192" s="24"/>
      <c r="H192" s="135">
        <f>'Initial Allocation'!C192</f>
        <v>500</v>
      </c>
      <c r="I192" s="221"/>
      <c r="J192" s="221"/>
      <c r="W192" s="47"/>
      <c r="X192" s="50"/>
      <c r="Y192" s="50"/>
      <c r="Z192" s="50"/>
    </row>
    <row r="193" spans="1:26" s="28" customFormat="1" x14ac:dyDescent="0.2">
      <c r="A193" s="21" t="s">
        <v>329</v>
      </c>
      <c r="B193" s="106">
        <f>'Funding Process Tracking'!S192</f>
        <v>1000</v>
      </c>
      <c r="C193" s="22">
        <v>1000</v>
      </c>
      <c r="D193" s="290">
        <f>'Funding Process Tracking'!W192</f>
        <v>0.2</v>
      </c>
      <c r="E193" s="293"/>
      <c r="F193" s="137">
        <v>800</v>
      </c>
      <c r="G193" s="24"/>
      <c r="H193" s="135">
        <v>800</v>
      </c>
      <c r="I193" s="191"/>
      <c r="J193" s="191"/>
      <c r="W193" s="47"/>
      <c r="X193" s="50"/>
      <c r="Y193" s="50"/>
      <c r="Z193" s="50"/>
    </row>
    <row r="194" spans="1:26" s="28" customFormat="1" ht="25.5" x14ac:dyDescent="0.2">
      <c r="A194" s="21" t="s">
        <v>345</v>
      </c>
      <c r="B194" s="106">
        <f>'Funding Process Tracking'!S193</f>
        <v>1500</v>
      </c>
      <c r="C194" s="22">
        <v>650</v>
      </c>
      <c r="D194" s="290">
        <f>'Funding Process Tracking'!W193</f>
        <v>0</v>
      </c>
      <c r="E194" s="293"/>
      <c r="F194" s="137">
        <f>'Initial Allocation'!C194</f>
        <v>650</v>
      </c>
      <c r="G194" s="24"/>
      <c r="H194" s="135">
        <f>'Initial Allocation'!C194</f>
        <v>650</v>
      </c>
      <c r="I194" s="218"/>
      <c r="J194" s="218"/>
      <c r="W194" s="47"/>
      <c r="X194" s="50"/>
      <c r="Y194" s="50"/>
      <c r="Z194" s="50"/>
    </row>
    <row r="195" spans="1:26" s="28" customFormat="1" x14ac:dyDescent="0.2">
      <c r="A195" s="21" t="s">
        <v>164</v>
      </c>
      <c r="B195" s="106">
        <f>'Funding Process Tracking'!S194</f>
        <v>0</v>
      </c>
      <c r="C195" s="22"/>
      <c r="D195" s="290">
        <f>'Funding Process Tracking'!W194</f>
        <v>0</v>
      </c>
      <c r="E195" s="293"/>
      <c r="F195" s="137">
        <f>'Initial Allocation'!C195</f>
        <v>0</v>
      </c>
      <c r="G195" s="24"/>
      <c r="H195" s="135">
        <f>'Initial Allocation'!C195</f>
        <v>0</v>
      </c>
      <c r="I195" s="59"/>
      <c r="J195" s="59"/>
      <c r="W195" s="47"/>
      <c r="X195" s="50"/>
      <c r="Y195" s="50"/>
      <c r="Z195" s="50"/>
    </row>
    <row r="196" spans="1:26" x14ac:dyDescent="0.2">
      <c r="A196" s="19" t="s">
        <v>194</v>
      </c>
      <c r="B196" s="106">
        <f>'Funding Process Tracking'!S195</f>
        <v>0</v>
      </c>
      <c r="C196" s="22"/>
      <c r="D196" s="290">
        <f>'Funding Process Tracking'!W195</f>
        <v>0</v>
      </c>
      <c r="E196" s="293"/>
      <c r="F196" s="137">
        <f>'Initial Allocation'!C196</f>
        <v>0</v>
      </c>
      <c r="G196" s="24"/>
      <c r="H196" s="135">
        <f>'Initial Allocation'!C196</f>
        <v>0</v>
      </c>
      <c r="W196" s="47"/>
      <c r="X196" s="50"/>
      <c r="Y196" s="50"/>
      <c r="Z196" s="50"/>
    </row>
    <row r="197" spans="1:26" x14ac:dyDescent="0.2">
      <c r="A197" s="10" t="s">
        <v>61</v>
      </c>
      <c r="B197" s="106">
        <f>'Funding Process Tracking'!S196</f>
        <v>1500</v>
      </c>
      <c r="C197" s="22">
        <v>500</v>
      </c>
      <c r="D197" s="290">
        <f>'Funding Process Tracking'!W196</f>
        <v>0</v>
      </c>
      <c r="E197" s="293"/>
      <c r="F197" s="137">
        <f>'Initial Allocation'!C197</f>
        <v>500</v>
      </c>
      <c r="G197" s="24"/>
      <c r="H197" s="135">
        <f>'Initial Allocation'!C197</f>
        <v>500</v>
      </c>
      <c r="W197" s="47"/>
      <c r="X197" s="50"/>
      <c r="Y197" s="50"/>
      <c r="Z197" s="50"/>
    </row>
    <row r="198" spans="1:26" s="28" customFormat="1" x14ac:dyDescent="0.2">
      <c r="A198" s="21" t="s">
        <v>303</v>
      </c>
      <c r="B198" s="106">
        <f>'Funding Process Tracking'!S197</f>
        <v>0</v>
      </c>
      <c r="C198" s="22"/>
      <c r="D198" s="290">
        <f>'Funding Process Tracking'!W197</f>
        <v>0</v>
      </c>
      <c r="E198" s="293"/>
      <c r="F198" s="137">
        <f>'Initial Allocation'!C198</f>
        <v>0</v>
      </c>
      <c r="G198" s="24"/>
      <c r="H198" s="135">
        <f>'Initial Allocation'!C198</f>
        <v>0</v>
      </c>
      <c r="I198" s="159"/>
      <c r="J198" s="159"/>
      <c r="W198" s="47"/>
      <c r="X198" s="50"/>
      <c r="Y198" s="50"/>
      <c r="Z198" s="50"/>
    </row>
    <row r="199" spans="1:26" x14ac:dyDescent="0.2">
      <c r="A199" s="19" t="s">
        <v>136</v>
      </c>
      <c r="B199" s="106">
        <f>'Funding Process Tracking'!S198</f>
        <v>0</v>
      </c>
      <c r="C199" s="22"/>
      <c r="D199" s="290">
        <f>'Funding Process Tracking'!W198</f>
        <v>0</v>
      </c>
      <c r="E199" s="293"/>
      <c r="F199" s="137">
        <f>'Initial Allocation'!C199</f>
        <v>0</v>
      </c>
      <c r="G199" s="24"/>
      <c r="H199" s="135">
        <f>'Initial Allocation'!C199</f>
        <v>0</v>
      </c>
      <c r="W199" s="47"/>
      <c r="X199" s="50"/>
      <c r="Y199" s="50"/>
      <c r="Z199" s="50"/>
    </row>
    <row r="200" spans="1:26" x14ac:dyDescent="0.2">
      <c r="A200" s="19" t="s">
        <v>127</v>
      </c>
      <c r="B200" s="106">
        <f>'Funding Process Tracking'!S199</f>
        <v>0</v>
      </c>
      <c r="C200" s="22"/>
      <c r="D200" s="290">
        <f>'Funding Process Tracking'!W199</f>
        <v>0</v>
      </c>
      <c r="E200" s="293"/>
      <c r="F200" s="137">
        <f>'Initial Allocation'!C200</f>
        <v>0</v>
      </c>
      <c r="G200" s="24"/>
      <c r="H200" s="135">
        <f>'Initial Allocation'!C200</f>
        <v>0</v>
      </c>
      <c r="W200" s="47"/>
      <c r="X200" s="50"/>
      <c r="Y200" s="50"/>
      <c r="Z200" s="50"/>
    </row>
    <row r="201" spans="1:26" x14ac:dyDescent="0.2">
      <c r="A201" s="19" t="s">
        <v>145</v>
      </c>
      <c r="B201" s="106">
        <f>'Funding Process Tracking'!S200</f>
        <v>400</v>
      </c>
      <c r="C201" s="22">
        <v>300</v>
      </c>
      <c r="D201" s="290">
        <f>'Funding Process Tracking'!W200</f>
        <v>0</v>
      </c>
      <c r="E201" s="293"/>
      <c r="F201" s="137">
        <f>'Initial Allocation'!C201</f>
        <v>300</v>
      </c>
      <c r="G201" s="24"/>
      <c r="H201" s="135">
        <f>'Initial Allocation'!C201</f>
        <v>300</v>
      </c>
      <c r="W201" s="47"/>
      <c r="X201" s="50"/>
      <c r="Y201" s="50"/>
      <c r="Z201" s="50"/>
    </row>
    <row r="202" spans="1:26" s="28" customFormat="1" x14ac:dyDescent="0.2">
      <c r="A202" s="21" t="s">
        <v>243</v>
      </c>
      <c r="B202" s="106">
        <f>'Funding Process Tracking'!S201</f>
        <v>0</v>
      </c>
      <c r="C202" s="22"/>
      <c r="D202" s="290">
        <f>'Funding Process Tracking'!W201</f>
        <v>0</v>
      </c>
      <c r="E202" s="293"/>
      <c r="F202" s="137">
        <f>'Initial Allocation'!C202</f>
        <v>0</v>
      </c>
      <c r="G202" s="24"/>
      <c r="H202" s="135">
        <f>'Initial Allocation'!C202</f>
        <v>0</v>
      </c>
      <c r="I202" s="61"/>
      <c r="J202" s="61"/>
      <c r="W202" s="47"/>
      <c r="X202" s="50"/>
      <c r="Y202" s="50"/>
      <c r="Z202" s="50"/>
    </row>
    <row r="203" spans="1:26" s="28" customFormat="1" x14ac:dyDescent="0.2">
      <c r="A203" s="21" t="s">
        <v>360</v>
      </c>
      <c r="B203" s="106">
        <f>'Funding Process Tracking'!S202</f>
        <v>190</v>
      </c>
      <c r="C203" s="22">
        <v>190</v>
      </c>
      <c r="D203" s="290">
        <f>'Funding Process Tracking'!W202</f>
        <v>0</v>
      </c>
      <c r="E203" s="293"/>
      <c r="F203" s="137">
        <f>'Initial Allocation'!C203</f>
        <v>190</v>
      </c>
      <c r="G203" s="24"/>
      <c r="H203" s="135">
        <f>'Initial Allocation'!C203</f>
        <v>190</v>
      </c>
      <c r="I203" s="222"/>
      <c r="J203" s="222"/>
      <c r="W203" s="47"/>
      <c r="X203" s="50"/>
      <c r="Y203" s="50"/>
      <c r="Z203" s="50"/>
    </row>
    <row r="204" spans="1:26" x14ac:dyDescent="0.2">
      <c r="A204" s="11" t="s">
        <v>62</v>
      </c>
      <c r="B204" s="106">
        <f>'Funding Process Tracking'!S203</f>
        <v>0</v>
      </c>
      <c r="C204" s="22"/>
      <c r="D204" s="290">
        <f>'Funding Process Tracking'!W203</f>
        <v>0</v>
      </c>
      <c r="E204" s="293"/>
      <c r="F204" s="137">
        <f>'Initial Allocation'!C204</f>
        <v>0</v>
      </c>
      <c r="G204" s="24"/>
      <c r="H204" s="135">
        <f>'Initial Allocation'!C204</f>
        <v>0</v>
      </c>
      <c r="W204" s="47"/>
      <c r="X204" s="50"/>
      <c r="Y204" s="50"/>
      <c r="Z204" s="50"/>
    </row>
    <row r="205" spans="1:26" x14ac:dyDescent="0.2">
      <c r="A205" s="11" t="s">
        <v>63</v>
      </c>
      <c r="B205" s="106">
        <f>'Funding Process Tracking'!S204</f>
        <v>6000</v>
      </c>
      <c r="C205" s="22">
        <v>6760</v>
      </c>
      <c r="D205" s="290">
        <f>'Funding Process Tracking'!W204</f>
        <v>0</v>
      </c>
      <c r="E205" s="293"/>
      <c r="F205" s="137">
        <f>'Initial Allocation'!C205</f>
        <v>6760</v>
      </c>
      <c r="G205" s="24"/>
      <c r="H205" s="135">
        <f>'Initial Allocation'!C205</f>
        <v>6760</v>
      </c>
      <c r="W205" s="47"/>
      <c r="X205" s="50"/>
      <c r="Y205" s="50"/>
      <c r="Z205" s="50"/>
    </row>
    <row r="206" spans="1:26" x14ac:dyDescent="0.2">
      <c r="A206" s="11" t="s">
        <v>112</v>
      </c>
      <c r="B206" s="106">
        <f>'Funding Process Tracking'!S205</f>
        <v>0</v>
      </c>
      <c r="C206" s="22"/>
      <c r="D206" s="290">
        <f>'Funding Process Tracking'!W205</f>
        <v>0</v>
      </c>
      <c r="E206" s="293"/>
      <c r="F206" s="137">
        <f>'Initial Allocation'!C206</f>
        <v>0</v>
      </c>
      <c r="G206" s="24"/>
      <c r="H206" s="135">
        <f>'Initial Allocation'!C206</f>
        <v>0</v>
      </c>
      <c r="W206" s="47"/>
      <c r="X206" s="50"/>
      <c r="Y206" s="50"/>
      <c r="Z206" s="50"/>
    </row>
    <row r="207" spans="1:26" x14ac:dyDescent="0.2">
      <c r="A207" s="11" t="s">
        <v>64</v>
      </c>
      <c r="B207" s="106">
        <f>'Funding Process Tracking'!S206</f>
        <v>17550</v>
      </c>
      <c r="C207" s="22">
        <v>15000</v>
      </c>
      <c r="D207" s="290">
        <f>'Funding Process Tracking'!W206</f>
        <v>0</v>
      </c>
      <c r="E207" s="293"/>
      <c r="F207" s="137">
        <f>'Initial Allocation'!C207</f>
        <v>15000</v>
      </c>
      <c r="G207" s="24"/>
      <c r="H207" s="135">
        <f>'Initial Allocation'!C207</f>
        <v>15000</v>
      </c>
      <c r="W207" s="47"/>
      <c r="X207" s="50"/>
      <c r="Y207" s="50"/>
      <c r="Z207" s="50"/>
    </row>
    <row r="208" spans="1:26" s="28" customFormat="1" x14ac:dyDescent="0.2">
      <c r="A208" s="21" t="s">
        <v>335</v>
      </c>
      <c r="B208" s="106">
        <f>'Funding Process Tracking'!S207</f>
        <v>0</v>
      </c>
      <c r="C208" s="22"/>
      <c r="D208" s="290">
        <f>'Funding Process Tracking'!W207</f>
        <v>0</v>
      </c>
      <c r="E208" s="293"/>
      <c r="F208" s="137">
        <f>'Initial Allocation'!C208</f>
        <v>0</v>
      </c>
      <c r="G208" s="24"/>
      <c r="H208" s="135">
        <f>'Initial Allocation'!C208</f>
        <v>0</v>
      </c>
      <c r="I208" s="218"/>
      <c r="J208" s="218"/>
      <c r="W208" s="47"/>
      <c r="X208" s="50"/>
      <c r="Y208" s="50"/>
      <c r="Z208" s="50"/>
    </row>
    <row r="209" spans="1:26" x14ac:dyDescent="0.2">
      <c r="A209" s="21" t="s">
        <v>110</v>
      </c>
      <c r="B209" s="106">
        <f>'Funding Process Tracking'!S208</f>
        <v>1300</v>
      </c>
      <c r="C209" s="22">
        <v>800</v>
      </c>
      <c r="D209" s="290">
        <f>'Funding Process Tracking'!W208</f>
        <v>0</v>
      </c>
      <c r="E209" s="293"/>
      <c r="F209" s="137">
        <f>'Initial Allocation'!C209</f>
        <v>800</v>
      </c>
      <c r="G209" s="24"/>
      <c r="H209" s="135">
        <f>'Initial Allocation'!C209</f>
        <v>800</v>
      </c>
      <c r="W209" s="47"/>
      <c r="X209" s="50"/>
      <c r="Y209" s="50"/>
      <c r="Z209" s="50"/>
    </row>
    <row r="210" spans="1:26" s="28" customFormat="1" x14ac:dyDescent="0.2">
      <c r="A210" s="21" t="s">
        <v>307</v>
      </c>
      <c r="B210" s="106">
        <f>'Funding Process Tracking'!S209</f>
        <v>500</v>
      </c>
      <c r="C210" s="22">
        <v>500</v>
      </c>
      <c r="D210" s="290">
        <f>'Funding Process Tracking'!W209</f>
        <v>0</v>
      </c>
      <c r="E210" s="293"/>
      <c r="F210" s="137">
        <f>'Initial Allocation'!C210</f>
        <v>500</v>
      </c>
      <c r="G210" s="24"/>
      <c r="H210" s="135">
        <f>'Initial Allocation'!C210</f>
        <v>500</v>
      </c>
      <c r="I210" s="159"/>
      <c r="J210" s="159"/>
      <c r="W210" s="47"/>
      <c r="X210" s="50"/>
      <c r="Y210" s="50"/>
      <c r="Z210" s="50"/>
    </row>
    <row r="211" spans="1:26" x14ac:dyDescent="0.2">
      <c r="A211" s="11" t="s">
        <v>144</v>
      </c>
      <c r="B211" s="106">
        <f>'Funding Process Tracking'!S210</f>
        <v>3500</v>
      </c>
      <c r="C211" s="22"/>
      <c r="D211" s="290">
        <f>'Funding Process Tracking'!W210</f>
        <v>0</v>
      </c>
      <c r="E211" s="293"/>
      <c r="F211" s="137">
        <f>'Initial Allocation'!C211</f>
        <v>0</v>
      </c>
      <c r="G211" s="24"/>
      <c r="H211" s="135">
        <f>'Initial Allocation'!C211</f>
        <v>0</v>
      </c>
      <c r="W211" s="47"/>
      <c r="X211" s="50"/>
      <c r="Y211" s="50"/>
      <c r="Z211" s="50"/>
    </row>
    <row r="212" spans="1:26" ht="25.5" x14ac:dyDescent="0.2">
      <c r="A212" s="21" t="s">
        <v>160</v>
      </c>
      <c r="B212" s="106">
        <f>'Funding Process Tracking'!S211</f>
        <v>0</v>
      </c>
      <c r="C212" s="22"/>
      <c r="D212" s="290">
        <f>'Funding Process Tracking'!W211</f>
        <v>0</v>
      </c>
      <c r="E212" s="293"/>
      <c r="F212" s="137">
        <f>'Initial Allocation'!C212</f>
        <v>0</v>
      </c>
      <c r="G212" s="24"/>
      <c r="H212" s="135">
        <f>'Initial Allocation'!C212</f>
        <v>0</v>
      </c>
      <c r="W212" s="47"/>
      <c r="X212" s="50"/>
      <c r="Y212" s="50"/>
      <c r="Z212" s="50"/>
    </row>
    <row r="213" spans="1:26" s="28" customFormat="1" x14ac:dyDescent="0.2">
      <c r="A213" s="21" t="s">
        <v>259</v>
      </c>
      <c r="B213" s="106">
        <f>'Funding Process Tracking'!S212</f>
        <v>0</v>
      </c>
      <c r="C213" s="22"/>
      <c r="D213" s="290">
        <f>'Funding Process Tracking'!W212</f>
        <v>0</v>
      </c>
      <c r="E213" s="293"/>
      <c r="F213" s="137">
        <f>'Initial Allocation'!C213</f>
        <v>0</v>
      </c>
      <c r="G213" s="24"/>
      <c r="H213" s="135">
        <f>'Initial Allocation'!C213</f>
        <v>0</v>
      </c>
      <c r="I213" s="63"/>
      <c r="J213" s="63"/>
      <c r="W213" s="47"/>
      <c r="X213" s="50"/>
      <c r="Y213" s="50"/>
      <c r="Z213" s="50"/>
    </row>
    <row r="214" spans="1:26" x14ac:dyDescent="0.2">
      <c r="A214" s="19" t="s">
        <v>153</v>
      </c>
      <c r="B214" s="106">
        <f>'Funding Process Tracking'!S213</f>
        <v>0</v>
      </c>
      <c r="C214" s="22"/>
      <c r="D214" s="290">
        <f>'Funding Process Tracking'!W213</f>
        <v>0</v>
      </c>
      <c r="E214" s="293"/>
      <c r="F214" s="137">
        <f>'Initial Allocation'!C214</f>
        <v>0</v>
      </c>
      <c r="G214" s="24"/>
      <c r="H214" s="135">
        <f>'Initial Allocation'!C214</f>
        <v>0</v>
      </c>
      <c r="W214" s="47"/>
      <c r="X214" s="50"/>
      <c r="Y214" s="50"/>
      <c r="Z214" s="50"/>
    </row>
    <row r="215" spans="1:26" s="28" customFormat="1" x14ac:dyDescent="0.2">
      <c r="A215" s="21" t="s">
        <v>264</v>
      </c>
      <c r="B215" s="106">
        <f>'Funding Process Tracking'!S214</f>
        <v>0</v>
      </c>
      <c r="C215" s="22"/>
      <c r="D215" s="290">
        <f>'Funding Process Tracking'!W214</f>
        <v>0</v>
      </c>
      <c r="E215" s="293"/>
      <c r="F215" s="137">
        <f>'Initial Allocation'!C215</f>
        <v>0</v>
      </c>
      <c r="G215" s="24"/>
      <c r="H215" s="135">
        <f>'Initial Allocation'!C215</f>
        <v>0</v>
      </c>
      <c r="I215" s="113"/>
      <c r="J215" s="113"/>
      <c r="W215" s="47"/>
      <c r="X215" s="50"/>
      <c r="Y215" s="50"/>
      <c r="Z215" s="50"/>
    </row>
    <row r="216" spans="1:26" x14ac:dyDescent="0.2">
      <c r="A216" s="11" t="s">
        <v>65</v>
      </c>
      <c r="B216" s="106">
        <f>'Funding Process Tracking'!S215</f>
        <v>2197</v>
      </c>
      <c r="C216" s="22">
        <v>2100</v>
      </c>
      <c r="D216" s="290">
        <f>'Funding Process Tracking'!W215</f>
        <v>0</v>
      </c>
      <c r="E216" s="293"/>
      <c r="F216" s="137">
        <f>'Initial Allocation'!C216</f>
        <v>2100</v>
      </c>
      <c r="G216" s="24"/>
      <c r="H216" s="135">
        <f>'Initial Allocation'!C216</f>
        <v>2100</v>
      </c>
      <c r="W216" s="47"/>
      <c r="X216" s="50"/>
      <c r="Y216" s="50"/>
      <c r="Z216" s="50"/>
    </row>
    <row r="217" spans="1:26" x14ac:dyDescent="0.2">
      <c r="A217" s="11" t="s">
        <v>66</v>
      </c>
      <c r="B217" s="106">
        <f>'Funding Process Tracking'!S216</f>
        <v>18000</v>
      </c>
      <c r="C217" s="22">
        <v>15000</v>
      </c>
      <c r="D217" s="290">
        <f>'Funding Process Tracking'!W216</f>
        <v>0</v>
      </c>
      <c r="E217" s="293"/>
      <c r="F217" s="137">
        <f>'Initial Allocation'!C217</f>
        <v>15000</v>
      </c>
      <c r="G217" s="24"/>
      <c r="H217" s="135">
        <f>'Initial Allocation'!C217</f>
        <v>15000</v>
      </c>
      <c r="W217" s="47"/>
      <c r="X217" s="50"/>
      <c r="Y217" s="50"/>
      <c r="Z217" s="50"/>
    </row>
    <row r="218" spans="1:26" x14ac:dyDescent="0.2">
      <c r="A218" s="19" t="s">
        <v>213</v>
      </c>
      <c r="B218" s="106">
        <f>'Funding Process Tracking'!S217</f>
        <v>0</v>
      </c>
      <c r="C218" s="22"/>
      <c r="D218" s="290">
        <f>'Funding Process Tracking'!W217</f>
        <v>0</v>
      </c>
      <c r="E218" s="293"/>
      <c r="F218" s="137">
        <f>'Initial Allocation'!C218</f>
        <v>0</v>
      </c>
      <c r="G218" s="24"/>
      <c r="H218" s="135">
        <f>'Initial Allocation'!C218</f>
        <v>0</v>
      </c>
      <c r="W218" s="47"/>
      <c r="X218" s="50"/>
      <c r="Y218" s="50"/>
      <c r="Z218" s="50"/>
    </row>
    <row r="219" spans="1:26" x14ac:dyDescent="0.2">
      <c r="A219" s="11" t="s">
        <v>159</v>
      </c>
      <c r="B219" s="106">
        <f>'Funding Process Tracking'!S218</f>
        <v>0</v>
      </c>
      <c r="C219" s="22"/>
      <c r="D219" s="290">
        <f>'Funding Process Tracking'!W218</f>
        <v>0</v>
      </c>
      <c r="E219" s="293"/>
      <c r="F219" s="137">
        <f>'Initial Allocation'!C219</f>
        <v>0</v>
      </c>
      <c r="G219" s="24"/>
      <c r="H219" s="135">
        <f>'Initial Allocation'!C219</f>
        <v>0</v>
      </c>
      <c r="W219" s="47"/>
      <c r="X219" s="50"/>
      <c r="Y219" s="50"/>
      <c r="Z219" s="50"/>
    </row>
    <row r="220" spans="1:26" x14ac:dyDescent="0.2">
      <c r="A220" s="19" t="s">
        <v>201</v>
      </c>
      <c r="B220" s="106">
        <f>'Funding Process Tracking'!S219</f>
        <v>420</v>
      </c>
      <c r="C220" s="22">
        <v>350</v>
      </c>
      <c r="D220" s="290">
        <f>'Funding Process Tracking'!W219</f>
        <v>0.2</v>
      </c>
      <c r="E220" s="293"/>
      <c r="F220" s="137">
        <v>280</v>
      </c>
      <c r="G220" s="24"/>
      <c r="H220" s="135">
        <v>280</v>
      </c>
      <c r="W220" s="47"/>
      <c r="X220" s="50"/>
      <c r="Y220" s="50"/>
      <c r="Z220" s="50"/>
    </row>
    <row r="221" spans="1:26" x14ac:dyDescent="0.2">
      <c r="A221" s="11" t="s">
        <v>67</v>
      </c>
      <c r="B221" s="106">
        <f>'Funding Process Tracking'!S220</f>
        <v>6000</v>
      </c>
      <c r="C221" s="22">
        <v>6000</v>
      </c>
      <c r="D221" s="290">
        <f>'Funding Process Tracking'!W220</f>
        <v>0</v>
      </c>
      <c r="E221" s="293"/>
      <c r="F221" s="137">
        <f>'Initial Allocation'!C221</f>
        <v>6000</v>
      </c>
      <c r="G221" s="24"/>
      <c r="H221" s="135">
        <f>'Initial Allocation'!C221</f>
        <v>6000</v>
      </c>
      <c r="W221" s="47"/>
      <c r="X221" s="50"/>
      <c r="Y221" s="50"/>
      <c r="Z221" s="50"/>
    </row>
    <row r="222" spans="1:26" s="28" customFormat="1" x14ac:dyDescent="0.2">
      <c r="A222" s="21" t="s">
        <v>308</v>
      </c>
      <c r="B222" s="106">
        <f>'Funding Process Tracking'!S221</f>
        <v>500</v>
      </c>
      <c r="C222" s="22">
        <v>500</v>
      </c>
      <c r="D222" s="290">
        <f>'Funding Process Tracking'!W221</f>
        <v>0</v>
      </c>
      <c r="E222" s="293"/>
      <c r="F222" s="137">
        <f>'Initial Allocation'!C222</f>
        <v>500</v>
      </c>
      <c r="G222" s="24"/>
      <c r="H222" s="135">
        <f>'Initial Allocation'!C222</f>
        <v>500</v>
      </c>
      <c r="I222" s="159"/>
      <c r="J222" s="159"/>
      <c r="W222" s="47"/>
      <c r="X222" s="50"/>
      <c r="Y222" s="50"/>
      <c r="Z222" s="50"/>
    </row>
    <row r="223" spans="1:26" x14ac:dyDescent="0.2">
      <c r="A223" s="19" t="s">
        <v>223</v>
      </c>
      <c r="B223" s="106">
        <f>'Funding Process Tracking'!S222</f>
        <v>0</v>
      </c>
      <c r="C223" s="22"/>
      <c r="D223" s="290">
        <f>'Funding Process Tracking'!W222</f>
        <v>0</v>
      </c>
      <c r="E223" s="293"/>
      <c r="F223" s="137">
        <f>'Initial Allocation'!C223</f>
        <v>0</v>
      </c>
      <c r="G223" s="24"/>
      <c r="H223" s="135">
        <f>'Initial Allocation'!C223</f>
        <v>0</v>
      </c>
      <c r="W223" s="47"/>
      <c r="X223" s="50"/>
      <c r="Y223" s="50"/>
      <c r="Z223" s="50"/>
    </row>
    <row r="224" spans="1:26" x14ac:dyDescent="0.2">
      <c r="A224" s="19" t="s">
        <v>196</v>
      </c>
      <c r="B224" s="106">
        <f>'Funding Process Tracking'!S223</f>
        <v>0</v>
      </c>
      <c r="C224" s="22"/>
      <c r="D224" s="290">
        <f>'Funding Process Tracking'!W223</f>
        <v>0</v>
      </c>
      <c r="E224" s="293"/>
      <c r="F224" s="137">
        <f>'Initial Allocation'!C224</f>
        <v>0</v>
      </c>
      <c r="G224" s="24"/>
      <c r="H224" s="135">
        <f>'Initial Allocation'!C224</f>
        <v>0</v>
      </c>
      <c r="W224" s="47"/>
      <c r="X224" s="50"/>
      <c r="Y224" s="50"/>
      <c r="Z224" s="50"/>
    </row>
    <row r="225" spans="1:26" x14ac:dyDescent="0.2">
      <c r="A225" s="19" t="s">
        <v>171</v>
      </c>
      <c r="B225" s="106">
        <f>'Funding Process Tracking'!S224</f>
        <v>600</v>
      </c>
      <c r="C225" s="22">
        <v>600</v>
      </c>
      <c r="D225" s="290">
        <f>'Funding Process Tracking'!W224</f>
        <v>0</v>
      </c>
      <c r="E225" s="293"/>
      <c r="F225" s="137">
        <f>'Initial Allocation'!C225</f>
        <v>600</v>
      </c>
      <c r="G225" s="24"/>
      <c r="H225" s="135">
        <f>'Initial Allocation'!C225</f>
        <v>600</v>
      </c>
      <c r="W225" s="47"/>
      <c r="X225" s="50"/>
      <c r="Y225" s="50"/>
      <c r="Z225" s="50"/>
    </row>
    <row r="226" spans="1:26" x14ac:dyDescent="0.2">
      <c r="A226" s="19" t="s">
        <v>68</v>
      </c>
      <c r="B226" s="106">
        <f>'Funding Process Tracking'!S225</f>
        <v>0</v>
      </c>
      <c r="C226" s="22"/>
      <c r="D226" s="290">
        <f>'Funding Process Tracking'!W225</f>
        <v>0</v>
      </c>
      <c r="E226" s="293"/>
      <c r="F226" s="137">
        <f>'Initial Allocation'!C226</f>
        <v>0</v>
      </c>
      <c r="G226" s="24"/>
      <c r="H226" s="135">
        <f>'Initial Allocation'!C226</f>
        <v>0</v>
      </c>
      <c r="W226" s="47"/>
      <c r="X226" s="50"/>
      <c r="Y226" s="50"/>
      <c r="Z226" s="50"/>
    </row>
    <row r="227" spans="1:26" x14ac:dyDescent="0.2">
      <c r="A227" s="19" t="s">
        <v>69</v>
      </c>
      <c r="B227" s="106">
        <f>'Funding Process Tracking'!S226</f>
        <v>0</v>
      </c>
      <c r="C227" s="22"/>
      <c r="D227" s="290">
        <f>'Funding Process Tracking'!W226</f>
        <v>0</v>
      </c>
      <c r="E227" s="293"/>
      <c r="F227" s="137">
        <f>'Initial Allocation'!C227</f>
        <v>0</v>
      </c>
      <c r="G227" s="24"/>
      <c r="H227" s="135">
        <f>'Initial Allocation'!C227</f>
        <v>0</v>
      </c>
      <c r="W227" s="47"/>
      <c r="X227" s="50"/>
      <c r="Y227" s="50"/>
      <c r="Z227" s="50"/>
    </row>
    <row r="228" spans="1:26" x14ac:dyDescent="0.2">
      <c r="A228" s="19" t="s">
        <v>177</v>
      </c>
      <c r="B228" s="106">
        <f>'Funding Process Tracking'!S227</f>
        <v>0</v>
      </c>
      <c r="C228" s="22"/>
      <c r="D228" s="290">
        <f>'Funding Process Tracking'!W227</f>
        <v>0</v>
      </c>
      <c r="E228" s="293"/>
      <c r="F228" s="137">
        <f>'Initial Allocation'!C228</f>
        <v>0</v>
      </c>
      <c r="G228" s="24"/>
      <c r="H228" s="135">
        <f>'Initial Allocation'!C228</f>
        <v>0</v>
      </c>
      <c r="W228" s="47"/>
      <c r="X228" s="50"/>
      <c r="Y228" s="50"/>
      <c r="Z228" s="50"/>
    </row>
    <row r="229" spans="1:26" s="28" customFormat="1" x14ac:dyDescent="0.2">
      <c r="A229" s="21" t="s">
        <v>263</v>
      </c>
      <c r="B229" s="106">
        <f>'Funding Process Tracking'!S228</f>
        <v>15000</v>
      </c>
      <c r="C229" s="22">
        <v>15000</v>
      </c>
      <c r="D229" s="290">
        <f>'Funding Process Tracking'!W228</f>
        <v>0</v>
      </c>
      <c r="E229" s="293"/>
      <c r="F229" s="137">
        <f>'Initial Allocation'!C229</f>
        <v>15000</v>
      </c>
      <c r="G229" s="24"/>
      <c r="H229" s="135">
        <f>'Initial Allocation'!C229</f>
        <v>15000</v>
      </c>
      <c r="I229" s="112"/>
      <c r="J229" s="112"/>
      <c r="W229" s="47"/>
      <c r="X229" s="50"/>
      <c r="Y229" s="50"/>
      <c r="Z229" s="50"/>
    </row>
    <row r="230" spans="1:26" s="28" customFormat="1" x14ac:dyDescent="0.2">
      <c r="A230" s="21" t="s">
        <v>346</v>
      </c>
      <c r="B230" s="106">
        <f>'Funding Process Tracking'!S229</f>
        <v>0</v>
      </c>
      <c r="C230" s="22"/>
      <c r="D230" s="290">
        <f>'Funding Process Tracking'!W229</f>
        <v>0</v>
      </c>
      <c r="E230" s="293"/>
      <c r="F230" s="137">
        <f>'Initial Allocation'!C230</f>
        <v>0</v>
      </c>
      <c r="G230" s="24"/>
      <c r="H230" s="135">
        <f>'Initial Allocation'!C230</f>
        <v>0</v>
      </c>
      <c r="I230" s="218"/>
      <c r="J230" s="218"/>
      <c r="W230" s="47"/>
      <c r="X230" s="50"/>
      <c r="Y230" s="50"/>
      <c r="Z230" s="50"/>
    </row>
    <row r="231" spans="1:26" s="28" customFormat="1" x14ac:dyDescent="0.2">
      <c r="A231" s="21" t="s">
        <v>315</v>
      </c>
      <c r="B231" s="106">
        <f>'Funding Process Tracking'!S230</f>
        <v>800</v>
      </c>
      <c r="C231" s="22">
        <v>500</v>
      </c>
      <c r="D231" s="290">
        <f>'Funding Process Tracking'!W230</f>
        <v>0</v>
      </c>
      <c r="E231" s="293"/>
      <c r="F231" s="137">
        <f>'Initial Allocation'!C231</f>
        <v>500</v>
      </c>
      <c r="G231" s="24"/>
      <c r="H231" s="135">
        <f>'Initial Allocation'!C231</f>
        <v>500</v>
      </c>
      <c r="I231" s="177"/>
      <c r="J231" s="177"/>
      <c r="W231" s="47"/>
      <c r="X231" s="50"/>
      <c r="Y231" s="50"/>
      <c r="Z231" s="50"/>
    </row>
    <row r="232" spans="1:26" s="28" customFormat="1" x14ac:dyDescent="0.2">
      <c r="A232" s="21" t="s">
        <v>354</v>
      </c>
      <c r="B232" s="106">
        <f>'Funding Process Tracking'!S231</f>
        <v>500</v>
      </c>
      <c r="C232" s="22">
        <v>300</v>
      </c>
      <c r="D232" s="290">
        <f>'Funding Process Tracking'!W231</f>
        <v>0</v>
      </c>
      <c r="E232" s="293"/>
      <c r="F232" s="137">
        <f>'Initial Allocation'!C232</f>
        <v>300</v>
      </c>
      <c r="G232" s="24"/>
      <c r="H232" s="135">
        <f>'Initial Allocation'!C232</f>
        <v>300</v>
      </c>
      <c r="I232" s="221"/>
      <c r="J232" s="221"/>
      <c r="W232" s="47"/>
      <c r="X232" s="50"/>
      <c r="Y232" s="50"/>
      <c r="Z232" s="50"/>
    </row>
    <row r="233" spans="1:26" s="28" customFormat="1" x14ac:dyDescent="0.2">
      <c r="A233" s="21" t="s">
        <v>273</v>
      </c>
      <c r="B233" s="106">
        <f>'Funding Process Tracking'!S232</f>
        <v>0</v>
      </c>
      <c r="C233" s="22"/>
      <c r="D233" s="290">
        <f>'Funding Process Tracking'!W232</f>
        <v>0</v>
      </c>
      <c r="E233" s="293"/>
      <c r="F233" s="137">
        <f>'Initial Allocation'!C233</f>
        <v>0</v>
      </c>
      <c r="G233" s="24"/>
      <c r="H233" s="135">
        <f>'Initial Allocation'!C233</f>
        <v>0</v>
      </c>
      <c r="I233" s="118"/>
      <c r="J233" s="118"/>
      <c r="W233" s="47"/>
      <c r="X233" s="50"/>
      <c r="Y233" s="50"/>
      <c r="Z233" s="50"/>
    </row>
    <row r="234" spans="1:26" x14ac:dyDescent="0.2">
      <c r="A234" s="19" t="s">
        <v>170</v>
      </c>
      <c r="B234" s="106">
        <f>'Funding Process Tracking'!S233</f>
        <v>0</v>
      </c>
      <c r="C234" s="22"/>
      <c r="D234" s="290">
        <f>'Funding Process Tracking'!W233</f>
        <v>0</v>
      </c>
      <c r="E234" s="293"/>
      <c r="F234" s="137">
        <f>'Initial Allocation'!C234</f>
        <v>0</v>
      </c>
      <c r="G234" s="24"/>
      <c r="H234" s="135">
        <f>'Initial Allocation'!C234</f>
        <v>0</v>
      </c>
      <c r="W234" s="47"/>
      <c r="X234" s="50"/>
      <c r="Y234" s="50"/>
      <c r="Z234" s="50"/>
    </row>
    <row r="235" spans="1:26" s="28" customFormat="1" ht="25.5" x14ac:dyDescent="0.2">
      <c r="A235" s="21" t="s">
        <v>355</v>
      </c>
      <c r="B235" s="106">
        <f>'Funding Process Tracking'!S234</f>
        <v>0</v>
      </c>
      <c r="C235" s="22"/>
      <c r="D235" s="290">
        <f>'Funding Process Tracking'!W234</f>
        <v>0</v>
      </c>
      <c r="E235" s="293"/>
      <c r="F235" s="137">
        <f>'Initial Allocation'!C235</f>
        <v>0</v>
      </c>
      <c r="G235" s="24"/>
      <c r="H235" s="135">
        <f>'Initial Allocation'!C235</f>
        <v>0</v>
      </c>
      <c r="I235" s="221"/>
      <c r="J235" s="221"/>
      <c r="W235" s="47"/>
      <c r="X235" s="50"/>
      <c r="Y235" s="50"/>
      <c r="Z235" s="50"/>
    </row>
    <row r="236" spans="1:26" s="28" customFormat="1" ht="19.5" customHeight="1" x14ac:dyDescent="0.2">
      <c r="A236" s="21" t="s">
        <v>349</v>
      </c>
      <c r="B236" s="106">
        <f>'Funding Process Tracking'!S235</f>
        <v>1100</v>
      </c>
      <c r="C236" s="22">
        <v>1000</v>
      </c>
      <c r="D236" s="290">
        <f>'Funding Process Tracking'!W235</f>
        <v>0</v>
      </c>
      <c r="E236" s="293"/>
      <c r="F236" s="137">
        <f>'Initial Allocation'!C236</f>
        <v>1000</v>
      </c>
      <c r="G236" s="24"/>
      <c r="H236" s="135">
        <f>'Initial Allocation'!C236</f>
        <v>1000</v>
      </c>
      <c r="I236" s="218"/>
      <c r="J236" s="218"/>
      <c r="W236" s="47"/>
      <c r="X236" s="50"/>
      <c r="Y236" s="50"/>
      <c r="Z236" s="50"/>
    </row>
    <row r="237" spans="1:26" s="28" customFormat="1" x14ac:dyDescent="0.2">
      <c r="A237" s="21" t="s">
        <v>348</v>
      </c>
      <c r="B237" s="106">
        <f>'Funding Process Tracking'!S236</f>
        <v>650</v>
      </c>
      <c r="C237" s="22">
        <v>650</v>
      </c>
      <c r="D237" s="290">
        <f>'Funding Process Tracking'!W236</f>
        <v>0</v>
      </c>
      <c r="E237" s="293"/>
      <c r="F237" s="137">
        <f>'Initial Allocation'!C237</f>
        <v>650</v>
      </c>
      <c r="G237" s="24"/>
      <c r="H237" s="135">
        <f>'Initial Allocation'!C237</f>
        <v>650</v>
      </c>
      <c r="I237" s="218"/>
      <c r="J237" s="218"/>
      <c r="W237" s="47"/>
      <c r="X237" s="50"/>
      <c r="Y237" s="50"/>
      <c r="Z237" s="50"/>
    </row>
    <row r="238" spans="1:26" s="28" customFormat="1" ht="25.5" x14ac:dyDescent="0.2">
      <c r="A238" s="21" t="s">
        <v>314</v>
      </c>
      <c r="B238" s="106">
        <f>'Funding Process Tracking'!S237</f>
        <v>5000</v>
      </c>
      <c r="C238" s="22">
        <v>650</v>
      </c>
      <c r="D238" s="290">
        <f>'Funding Process Tracking'!W237</f>
        <v>0</v>
      </c>
      <c r="E238" s="293"/>
      <c r="F238" s="137">
        <f>'Initial Allocation'!C238</f>
        <v>650</v>
      </c>
      <c r="G238" s="24"/>
      <c r="H238" s="135">
        <f>'Initial Allocation'!C238</f>
        <v>650</v>
      </c>
      <c r="I238" s="167"/>
      <c r="J238" s="167"/>
      <c r="W238" s="47"/>
      <c r="X238" s="50"/>
      <c r="Y238" s="50"/>
      <c r="Z238" s="50"/>
    </row>
    <row r="239" spans="1:26" x14ac:dyDescent="0.2">
      <c r="A239" s="11" t="s">
        <v>70</v>
      </c>
      <c r="B239" s="106">
        <f>'Funding Process Tracking'!S238</f>
        <v>2000</v>
      </c>
      <c r="C239" s="22">
        <v>1500</v>
      </c>
      <c r="D239" s="290">
        <f>'Funding Process Tracking'!W238</f>
        <v>0</v>
      </c>
      <c r="E239" s="293"/>
      <c r="F239" s="137">
        <f>'Initial Allocation'!C239</f>
        <v>1500</v>
      </c>
      <c r="G239" s="24"/>
      <c r="H239" s="135">
        <f>'Initial Allocation'!C239</f>
        <v>1500</v>
      </c>
      <c r="W239" s="47"/>
      <c r="X239" s="50"/>
      <c r="Y239" s="50"/>
      <c r="Z239" s="50"/>
    </row>
    <row r="240" spans="1:26" x14ac:dyDescent="0.2">
      <c r="A240" s="19" t="s">
        <v>162</v>
      </c>
      <c r="B240" s="106">
        <f>'Funding Process Tracking'!S239</f>
        <v>75</v>
      </c>
      <c r="C240" s="22">
        <v>75</v>
      </c>
      <c r="D240" s="290">
        <f>'Funding Process Tracking'!W239</f>
        <v>0</v>
      </c>
      <c r="E240" s="293"/>
      <c r="F240" s="137">
        <f>'Initial Allocation'!C240</f>
        <v>75</v>
      </c>
      <c r="G240" s="24"/>
      <c r="H240" s="135">
        <f>'Initial Allocation'!C240</f>
        <v>75</v>
      </c>
      <c r="W240" s="47"/>
      <c r="X240" s="50"/>
      <c r="Y240" s="50"/>
      <c r="Z240" s="50"/>
    </row>
    <row r="241" spans="1:26" s="28" customFormat="1" x14ac:dyDescent="0.2">
      <c r="A241" s="21" t="s">
        <v>276</v>
      </c>
      <c r="B241" s="106">
        <f>'Funding Process Tracking'!S240</f>
        <v>460</v>
      </c>
      <c r="C241" s="22">
        <v>500</v>
      </c>
      <c r="D241" s="290">
        <f>'Funding Process Tracking'!W240</f>
        <v>0</v>
      </c>
      <c r="E241" s="293"/>
      <c r="F241" s="137">
        <f>'Initial Allocation'!C241</f>
        <v>500</v>
      </c>
      <c r="G241" s="24"/>
      <c r="H241" s="135">
        <f>'Initial Allocation'!C241</f>
        <v>500</v>
      </c>
      <c r="I241" s="120"/>
      <c r="J241" s="120"/>
      <c r="W241" s="47"/>
      <c r="X241" s="50"/>
      <c r="Y241" s="50"/>
      <c r="Z241" s="50"/>
    </row>
    <row r="242" spans="1:26" x14ac:dyDescent="0.2">
      <c r="A242" s="19" t="s">
        <v>232</v>
      </c>
      <c r="B242" s="106">
        <f>'Funding Process Tracking'!S241</f>
        <v>0</v>
      </c>
      <c r="C242" s="22"/>
      <c r="D242" s="290">
        <f>'Funding Process Tracking'!W241</f>
        <v>0</v>
      </c>
      <c r="E242" s="293"/>
      <c r="F242" s="137">
        <f>'Initial Allocation'!C242</f>
        <v>0</v>
      </c>
      <c r="G242" s="24"/>
      <c r="H242" s="135">
        <f>'Initial Allocation'!C242</f>
        <v>0</v>
      </c>
      <c r="W242" s="47"/>
      <c r="X242" s="50"/>
      <c r="Y242" s="50"/>
      <c r="Z242" s="50"/>
    </row>
    <row r="243" spans="1:26" s="28" customFormat="1" x14ac:dyDescent="0.2">
      <c r="A243" s="21" t="s">
        <v>338</v>
      </c>
      <c r="B243" s="106">
        <f>'Funding Process Tracking'!S242</f>
        <v>200</v>
      </c>
      <c r="C243" s="22">
        <v>200</v>
      </c>
      <c r="D243" s="290">
        <f>'Funding Process Tracking'!W242</f>
        <v>0.2</v>
      </c>
      <c r="E243" s="293"/>
      <c r="F243" s="137">
        <v>160</v>
      </c>
      <c r="G243" s="24"/>
      <c r="H243" s="135">
        <v>160</v>
      </c>
      <c r="I243" s="220"/>
      <c r="J243" s="220"/>
      <c r="W243" s="47"/>
      <c r="X243" s="50"/>
      <c r="Y243" s="50"/>
      <c r="Z243" s="50"/>
    </row>
    <row r="244" spans="1:26" x14ac:dyDescent="0.2">
      <c r="A244" s="19" t="s">
        <v>211</v>
      </c>
      <c r="B244" s="106">
        <f>'Funding Process Tracking'!S243</f>
        <v>0</v>
      </c>
      <c r="C244" s="22"/>
      <c r="D244" s="290">
        <f>'Funding Process Tracking'!W243</f>
        <v>0</v>
      </c>
      <c r="E244" s="293"/>
      <c r="F244" s="137">
        <f>'Initial Allocation'!C244</f>
        <v>0</v>
      </c>
      <c r="G244" s="24"/>
      <c r="H244" s="135">
        <f>'Initial Allocation'!C244</f>
        <v>0</v>
      </c>
      <c r="W244" s="47"/>
      <c r="X244" s="50"/>
      <c r="Y244" s="50"/>
      <c r="Z244" s="50"/>
    </row>
    <row r="245" spans="1:26" x14ac:dyDescent="0.2">
      <c r="A245" s="19" t="s">
        <v>220</v>
      </c>
      <c r="B245" s="106">
        <f>'Funding Process Tracking'!S244</f>
        <v>738</v>
      </c>
      <c r="C245" s="22">
        <v>400</v>
      </c>
      <c r="D245" s="290">
        <f>'Funding Process Tracking'!W244</f>
        <v>0</v>
      </c>
      <c r="E245" s="294"/>
      <c r="F245" s="137">
        <f>'Initial Allocation'!C245</f>
        <v>400</v>
      </c>
      <c r="G245" s="24"/>
      <c r="H245" s="135">
        <f>'Initial Allocation'!C245</f>
        <v>400</v>
      </c>
      <c r="W245" s="47"/>
      <c r="X245" s="50"/>
      <c r="Y245" s="50"/>
      <c r="Z245" s="50"/>
    </row>
    <row r="246" spans="1:26" x14ac:dyDescent="0.2">
      <c r="A246" s="21" t="s">
        <v>255</v>
      </c>
      <c r="B246" s="106">
        <f>'Funding Process Tracking'!S245</f>
        <v>650</v>
      </c>
      <c r="C246" s="22">
        <v>500</v>
      </c>
      <c r="D246" s="290">
        <f>'Funding Process Tracking'!W245</f>
        <v>0</v>
      </c>
      <c r="E246" s="293"/>
      <c r="F246" s="137">
        <f>'Initial Allocation'!C246</f>
        <v>500</v>
      </c>
      <c r="G246" s="24"/>
      <c r="H246" s="135">
        <f>'Initial Allocation'!C246</f>
        <v>500</v>
      </c>
      <c r="W246" s="47"/>
      <c r="X246" s="50"/>
      <c r="Y246" s="50"/>
      <c r="Z246" s="50"/>
    </row>
    <row r="247" spans="1:26" ht="25.5" x14ac:dyDescent="0.2">
      <c r="A247" s="11" t="s">
        <v>71</v>
      </c>
      <c r="B247" s="106">
        <f>'Funding Process Tracking'!S246</f>
        <v>1000</v>
      </c>
      <c r="C247" s="22">
        <v>600</v>
      </c>
      <c r="D247" s="290">
        <f>'Funding Process Tracking'!W246</f>
        <v>0.2</v>
      </c>
      <c r="E247" s="293"/>
      <c r="F247" s="137">
        <v>480</v>
      </c>
      <c r="G247" s="24"/>
      <c r="H247" s="135">
        <v>480</v>
      </c>
      <c r="W247" s="47"/>
      <c r="X247" s="50"/>
      <c r="Y247" s="50"/>
      <c r="Z247" s="50"/>
    </row>
    <row r="248" spans="1:26" ht="25.5" x14ac:dyDescent="0.2">
      <c r="A248" s="11" t="s">
        <v>118</v>
      </c>
      <c r="B248" s="106">
        <f>'Funding Process Tracking'!S247</f>
        <v>0</v>
      </c>
      <c r="C248" s="22"/>
      <c r="D248" s="290">
        <f>'Funding Process Tracking'!W247</f>
        <v>0</v>
      </c>
      <c r="E248" s="293"/>
      <c r="F248" s="137">
        <f>'Initial Allocation'!C248</f>
        <v>0</v>
      </c>
      <c r="G248" s="24"/>
      <c r="H248" s="135">
        <f>'Initial Allocation'!C248</f>
        <v>0</v>
      </c>
      <c r="W248" s="47"/>
      <c r="X248" s="50"/>
      <c r="Y248" s="50"/>
      <c r="Z248" s="50"/>
    </row>
    <row r="249" spans="1:26" x14ac:dyDescent="0.2">
      <c r="A249" s="19" t="s">
        <v>137</v>
      </c>
      <c r="B249" s="106">
        <f>'Funding Process Tracking'!S248</f>
        <v>15000</v>
      </c>
      <c r="C249" s="22">
        <v>1500</v>
      </c>
      <c r="D249" s="290">
        <f>'Funding Process Tracking'!W248</f>
        <v>0</v>
      </c>
      <c r="E249" s="293"/>
      <c r="F249" s="137">
        <f>'Initial Allocation'!C249</f>
        <v>1500</v>
      </c>
      <c r="G249" s="24"/>
      <c r="H249" s="135">
        <f>'Initial Allocation'!C249</f>
        <v>1500</v>
      </c>
      <c r="W249" s="47"/>
      <c r="X249" s="50"/>
      <c r="Y249" s="50"/>
      <c r="Z249" s="50"/>
    </row>
    <row r="250" spans="1:26" s="28" customFormat="1" x14ac:dyDescent="0.2">
      <c r="A250" s="19" t="s">
        <v>333</v>
      </c>
      <c r="B250" s="106">
        <f>'Funding Process Tracking'!S249</f>
        <v>0</v>
      </c>
      <c r="C250" s="22"/>
      <c r="D250" s="290">
        <f>'Funding Process Tracking'!W249</f>
        <v>0</v>
      </c>
      <c r="E250" s="293"/>
      <c r="F250" s="137">
        <f>'Initial Allocation'!C250</f>
        <v>0</v>
      </c>
      <c r="G250" s="24"/>
      <c r="H250" s="135">
        <f>'Initial Allocation'!C250</f>
        <v>0</v>
      </c>
      <c r="I250" s="220"/>
      <c r="J250" s="220"/>
      <c r="W250" s="47"/>
      <c r="X250" s="50"/>
      <c r="Y250" s="50"/>
      <c r="Z250" s="50"/>
    </row>
    <row r="251" spans="1:26" s="28" customFormat="1" x14ac:dyDescent="0.2">
      <c r="A251" s="21" t="s">
        <v>269</v>
      </c>
      <c r="B251" s="106">
        <f>'Funding Process Tracking'!S250</f>
        <v>0</v>
      </c>
      <c r="C251" s="22"/>
      <c r="D251" s="290">
        <f>'Funding Process Tracking'!W250</f>
        <v>0</v>
      </c>
      <c r="E251" s="293"/>
      <c r="F251" s="137">
        <f>'Initial Allocation'!C251</f>
        <v>0</v>
      </c>
      <c r="G251" s="24"/>
      <c r="H251" s="135">
        <f>'Initial Allocation'!C251</f>
        <v>0</v>
      </c>
      <c r="I251" s="116"/>
      <c r="J251" s="116"/>
      <c r="W251" s="47"/>
      <c r="X251" s="50"/>
      <c r="Y251" s="50"/>
      <c r="Z251" s="50"/>
    </row>
    <row r="252" spans="1:26" x14ac:dyDescent="0.2">
      <c r="A252" s="19" t="s">
        <v>72</v>
      </c>
      <c r="B252" s="106">
        <f>'Funding Process Tracking'!S251</f>
        <v>0</v>
      </c>
      <c r="C252" s="22"/>
      <c r="D252" s="290">
        <f>'Funding Process Tracking'!W251</f>
        <v>0</v>
      </c>
      <c r="E252" s="293"/>
      <c r="F252" s="137">
        <f>'Initial Allocation'!C252</f>
        <v>0</v>
      </c>
      <c r="G252" s="24"/>
      <c r="H252" s="135">
        <f>'Initial Allocation'!C252</f>
        <v>0</v>
      </c>
      <c r="W252" s="47"/>
      <c r="X252" s="50"/>
      <c r="Y252" s="50"/>
      <c r="Z252" s="50"/>
    </row>
    <row r="253" spans="1:26" ht="25.5" x14ac:dyDescent="0.2">
      <c r="A253" s="19" t="s">
        <v>73</v>
      </c>
      <c r="B253" s="106">
        <f>'Funding Process Tracking'!S252</f>
        <v>0</v>
      </c>
      <c r="C253" s="22">
        <v>500</v>
      </c>
      <c r="D253" s="290">
        <f>'Funding Process Tracking'!W252</f>
        <v>0</v>
      </c>
      <c r="E253" s="293"/>
      <c r="F253" s="137">
        <f>'Initial Allocation'!C253</f>
        <v>500</v>
      </c>
      <c r="G253" s="24"/>
      <c r="H253" s="135">
        <f>'Initial Allocation'!C253</f>
        <v>500</v>
      </c>
      <c r="W253" s="47"/>
      <c r="X253" s="50"/>
      <c r="Y253" s="50"/>
      <c r="Z253" s="50"/>
    </row>
    <row r="254" spans="1:26" s="28" customFormat="1" x14ac:dyDescent="0.2">
      <c r="A254" s="21" t="s">
        <v>342</v>
      </c>
      <c r="B254" s="106">
        <f>'Funding Process Tracking'!S253</f>
        <v>1500</v>
      </c>
      <c r="C254" s="22">
        <v>650</v>
      </c>
      <c r="D254" s="290">
        <f>'Funding Process Tracking'!W253</f>
        <v>0</v>
      </c>
      <c r="E254" s="293"/>
      <c r="F254" s="137">
        <f>'Initial Allocation'!C254</f>
        <v>650</v>
      </c>
      <c r="G254" s="24"/>
      <c r="H254" s="135">
        <f>'Initial Allocation'!C254</f>
        <v>650</v>
      </c>
      <c r="I254" s="218"/>
      <c r="J254" s="218"/>
      <c r="W254" s="47"/>
      <c r="X254" s="50"/>
      <c r="Y254" s="50"/>
      <c r="Z254" s="50"/>
    </row>
    <row r="255" spans="1:26" s="28" customFormat="1" x14ac:dyDescent="0.2">
      <c r="A255" s="21" t="s">
        <v>306</v>
      </c>
      <c r="B255" s="106">
        <f>'Funding Process Tracking'!S254</f>
        <v>5500</v>
      </c>
      <c r="C255" s="22">
        <v>650</v>
      </c>
      <c r="D255" s="290">
        <f>'Funding Process Tracking'!W254</f>
        <v>0</v>
      </c>
      <c r="E255" s="293"/>
      <c r="F255" s="137">
        <f>'Initial Allocation'!C255</f>
        <v>650</v>
      </c>
      <c r="G255" s="24"/>
      <c r="H255" s="135">
        <f>'Initial Allocation'!C255</f>
        <v>650</v>
      </c>
      <c r="I255" s="159"/>
      <c r="J255" s="159"/>
      <c r="W255" s="47"/>
      <c r="X255" s="50"/>
      <c r="Y255" s="50"/>
      <c r="Z255" s="50"/>
    </row>
    <row r="256" spans="1:26" ht="25.5" x14ac:dyDescent="0.2">
      <c r="A256" s="19" t="s">
        <v>209</v>
      </c>
      <c r="B256" s="106">
        <f>'Funding Process Tracking'!S255</f>
        <v>0</v>
      </c>
      <c r="C256" s="22"/>
      <c r="D256" s="290">
        <f>'Funding Process Tracking'!W255</f>
        <v>0</v>
      </c>
      <c r="E256" s="293"/>
      <c r="F256" s="137">
        <f>'Initial Allocation'!C256</f>
        <v>0</v>
      </c>
      <c r="G256" s="24"/>
      <c r="H256" s="135">
        <f>'Initial Allocation'!C256</f>
        <v>0</v>
      </c>
      <c r="W256" s="47"/>
      <c r="X256" s="50"/>
      <c r="Y256" s="50"/>
      <c r="Z256" s="50"/>
    </row>
    <row r="257" spans="1:26" s="28" customFormat="1" x14ac:dyDescent="0.2">
      <c r="A257" s="21" t="s">
        <v>256</v>
      </c>
      <c r="B257" s="106">
        <f>'Funding Process Tracking'!S256</f>
        <v>650</v>
      </c>
      <c r="C257" s="22">
        <v>650</v>
      </c>
      <c r="D257" s="290">
        <f>'Funding Process Tracking'!W256</f>
        <v>0</v>
      </c>
      <c r="E257" s="293"/>
      <c r="F257" s="137">
        <f>'Initial Allocation'!C257</f>
        <v>650</v>
      </c>
      <c r="G257" s="24"/>
      <c r="H257" s="135">
        <f>'Initial Allocation'!C257</f>
        <v>650</v>
      </c>
      <c r="I257" s="63"/>
      <c r="J257" s="63"/>
      <c r="W257" s="47"/>
      <c r="X257" s="50"/>
      <c r="Y257" s="50"/>
      <c r="Z257" s="50"/>
    </row>
    <row r="258" spans="1:26" s="28" customFormat="1" x14ac:dyDescent="0.2">
      <c r="A258" s="21" t="s">
        <v>257</v>
      </c>
      <c r="B258" s="106">
        <f>'Funding Process Tracking'!S257</f>
        <v>3500</v>
      </c>
      <c r="C258" s="22">
        <v>300</v>
      </c>
      <c r="D258" s="290">
        <f>'Funding Process Tracking'!W257</f>
        <v>0</v>
      </c>
      <c r="E258" s="293"/>
      <c r="F258" s="137">
        <f>'Initial Allocation'!C258</f>
        <v>300</v>
      </c>
      <c r="G258" s="24"/>
      <c r="H258" s="135">
        <f>'Initial Allocation'!C258</f>
        <v>300</v>
      </c>
      <c r="I258" s="63"/>
      <c r="J258" s="63"/>
      <c r="W258" s="47"/>
      <c r="X258" s="50"/>
      <c r="Y258" s="50"/>
      <c r="Z258" s="50"/>
    </row>
    <row r="259" spans="1:26" x14ac:dyDescent="0.2">
      <c r="A259" s="19" t="s">
        <v>146</v>
      </c>
      <c r="B259" s="106">
        <f>'Funding Process Tracking'!S258</f>
        <v>1000</v>
      </c>
      <c r="C259" s="22">
        <v>1000</v>
      </c>
      <c r="D259" s="290">
        <f>'Funding Process Tracking'!W258</f>
        <v>0</v>
      </c>
      <c r="E259" s="293"/>
      <c r="F259" s="137">
        <f>'Initial Allocation'!C259</f>
        <v>1000</v>
      </c>
      <c r="G259" s="24"/>
      <c r="H259" s="135">
        <f>'Initial Allocation'!C259</f>
        <v>1000</v>
      </c>
      <c r="W259" s="47"/>
      <c r="X259" s="50"/>
      <c r="Y259" s="50"/>
      <c r="Z259" s="50"/>
    </row>
    <row r="260" spans="1:26" x14ac:dyDescent="0.2">
      <c r="A260" s="19" t="s">
        <v>165</v>
      </c>
      <c r="B260" s="106">
        <f>'Funding Process Tracking'!S259</f>
        <v>1500</v>
      </c>
      <c r="C260" s="22">
        <v>850</v>
      </c>
      <c r="D260" s="290">
        <f>'Funding Process Tracking'!W259</f>
        <v>0</v>
      </c>
      <c r="E260" s="293"/>
      <c r="F260" s="137">
        <f>'Initial Allocation'!C260</f>
        <v>850</v>
      </c>
      <c r="G260" s="24">
        <v>50</v>
      </c>
      <c r="H260" s="135">
        <f>'Initial Allocation'!C260+G260</f>
        <v>900</v>
      </c>
      <c r="W260" s="47"/>
      <c r="X260" s="50"/>
      <c r="Y260" s="50"/>
      <c r="Z260" s="50"/>
    </row>
    <row r="261" spans="1:26" x14ac:dyDescent="0.2">
      <c r="A261" s="211" t="s">
        <v>218</v>
      </c>
      <c r="B261" s="106">
        <f>'Funding Process Tracking'!S260</f>
        <v>0</v>
      </c>
      <c r="C261" s="22"/>
      <c r="D261" s="290">
        <f>'Funding Process Tracking'!W260</f>
        <v>0</v>
      </c>
      <c r="E261" s="293"/>
      <c r="F261" s="137">
        <f>'Initial Allocation'!C261</f>
        <v>0</v>
      </c>
      <c r="G261" s="24"/>
      <c r="H261" s="135">
        <f>'Initial Allocation'!C261</f>
        <v>0</v>
      </c>
      <c r="J261" s="138"/>
      <c r="W261" s="47"/>
      <c r="X261" s="50"/>
      <c r="Y261" s="50"/>
      <c r="Z261" s="50"/>
    </row>
    <row r="262" spans="1:26" x14ac:dyDescent="0.2">
      <c r="A262" s="19" t="s">
        <v>230</v>
      </c>
      <c r="B262" s="106">
        <f>'Funding Process Tracking'!S261</f>
        <v>0</v>
      </c>
      <c r="C262" s="22"/>
      <c r="D262" s="290">
        <f>'Funding Process Tracking'!W261</f>
        <v>0</v>
      </c>
      <c r="E262" s="293"/>
      <c r="F262" s="137">
        <f>'Initial Allocation'!C262</f>
        <v>0</v>
      </c>
      <c r="G262" s="24"/>
      <c r="H262" s="135">
        <f>'Initial Allocation'!C262</f>
        <v>0</v>
      </c>
      <c r="W262" s="47"/>
      <c r="X262" s="50"/>
      <c r="Y262" s="50"/>
      <c r="Z262" s="50"/>
    </row>
    <row r="263" spans="1:26" x14ac:dyDescent="0.2">
      <c r="A263" s="19" t="s">
        <v>143</v>
      </c>
      <c r="B263" s="106">
        <f>'Funding Process Tracking'!S262</f>
        <v>0</v>
      </c>
      <c r="C263" s="22"/>
      <c r="D263" s="290">
        <f>'Funding Process Tracking'!W262</f>
        <v>0</v>
      </c>
      <c r="E263" s="293"/>
      <c r="F263" s="137">
        <f>'Initial Allocation'!C263</f>
        <v>0</v>
      </c>
      <c r="G263" s="24"/>
      <c r="H263" s="135">
        <f>'Initial Allocation'!C263</f>
        <v>0</v>
      </c>
      <c r="J263" s="138"/>
      <c r="W263" s="47"/>
      <c r="X263" s="50"/>
      <c r="Y263" s="50"/>
      <c r="Z263" s="50"/>
    </row>
    <row r="264" spans="1:26" x14ac:dyDescent="0.2">
      <c r="A264" s="19" t="s">
        <v>74</v>
      </c>
      <c r="B264" s="106">
        <f>'Funding Process Tracking'!S263</f>
        <v>8000</v>
      </c>
      <c r="C264" s="22">
        <v>8000</v>
      </c>
      <c r="D264" s="290">
        <f>'Funding Process Tracking'!W263</f>
        <v>0</v>
      </c>
      <c r="E264" s="293"/>
      <c r="F264" s="137">
        <f>'Initial Allocation'!C264</f>
        <v>8000</v>
      </c>
      <c r="G264" s="24"/>
      <c r="H264" s="135">
        <f>'Initial Allocation'!C264</f>
        <v>8000</v>
      </c>
      <c r="W264" s="47"/>
      <c r="X264" s="50"/>
      <c r="Y264" s="50"/>
      <c r="Z264" s="50"/>
    </row>
    <row r="265" spans="1:26" s="91" customFormat="1" ht="13.5" thickBot="1" x14ac:dyDescent="0.25">
      <c r="A265" s="88" t="s">
        <v>155</v>
      </c>
      <c r="B265" s="106">
        <f>'Funding Process Tracking'!S264</f>
        <v>0</v>
      </c>
      <c r="C265" s="22"/>
      <c r="D265" s="290">
        <f>'Funding Process Tracking'!W264</f>
        <v>0</v>
      </c>
      <c r="E265" s="295"/>
      <c r="F265" s="137">
        <f>'Initial Allocation'!C265</f>
        <v>0</v>
      </c>
      <c r="G265" s="89"/>
      <c r="H265" s="135">
        <f>'Initial Allocation'!C265</f>
        <v>0</v>
      </c>
      <c r="I265" s="90"/>
      <c r="J265" s="90"/>
      <c r="W265" s="92"/>
      <c r="X265" s="93"/>
      <c r="Y265" s="93"/>
      <c r="Z265" s="93"/>
    </row>
    <row r="266" spans="1:26" ht="15.75" x14ac:dyDescent="0.2">
      <c r="A266" s="87" t="s">
        <v>147</v>
      </c>
      <c r="B266" s="163">
        <f>SUM(B6:B265)</f>
        <v>507240.14</v>
      </c>
      <c r="C266" s="163">
        <f>SUM(C6:C265)</f>
        <v>382336</v>
      </c>
      <c r="D266" s="290"/>
      <c r="E266" s="296"/>
      <c r="F266" s="137">
        <f>SUM(F6:F265)</f>
        <v>377446</v>
      </c>
      <c r="G266" s="287">
        <f>SUM(G6:G265)</f>
        <v>1290</v>
      </c>
      <c r="H266" s="135">
        <f>SUM(H6:H265)</f>
        <v>378736</v>
      </c>
      <c r="I266" s="138"/>
      <c r="K266" s="16"/>
      <c r="W266" s="47"/>
      <c r="X266" s="50"/>
      <c r="Y266" s="50"/>
      <c r="Z266" s="50"/>
    </row>
    <row r="267" spans="1:26" ht="43.5" customHeight="1" x14ac:dyDescent="0.2">
      <c r="A267" s="321" t="s">
        <v>140</v>
      </c>
      <c r="B267" s="322"/>
      <c r="C267" s="322"/>
      <c r="D267" s="322"/>
      <c r="E267" s="322"/>
      <c r="F267" s="322"/>
      <c r="G267" s="322"/>
      <c r="H267" s="323"/>
      <c r="J267" s="138"/>
      <c r="W267" s="47"/>
      <c r="X267" s="50"/>
      <c r="Y267" s="50"/>
      <c r="Z267" s="50"/>
    </row>
    <row r="268" spans="1:26" ht="25.5" x14ac:dyDescent="0.2">
      <c r="A268" s="11" t="s">
        <v>75</v>
      </c>
      <c r="B268" s="17">
        <f>'Funding Process Tracking'!S267</f>
        <v>2000</v>
      </c>
      <c r="C268" s="23">
        <v>1500</v>
      </c>
      <c r="D268" s="293"/>
      <c r="E268" s="293"/>
      <c r="F268" s="25">
        <f>'Initial Allocation'!C268</f>
        <v>1500</v>
      </c>
      <c r="G268" s="24"/>
      <c r="H268" s="24">
        <f>'Initial Allocation'!C268</f>
        <v>1500</v>
      </c>
      <c r="W268" s="47"/>
      <c r="X268" s="50"/>
      <c r="Y268" s="50"/>
      <c r="Z268" s="50"/>
    </row>
    <row r="269" spans="1:26" ht="25.5" x14ac:dyDescent="0.2">
      <c r="A269" s="11" t="s">
        <v>76</v>
      </c>
      <c r="B269" s="17">
        <f>'Funding Process Tracking'!S268</f>
        <v>15000</v>
      </c>
      <c r="C269" s="23">
        <v>10000</v>
      </c>
      <c r="D269" s="293"/>
      <c r="E269" s="293"/>
      <c r="F269" s="25">
        <f>'Initial Allocation'!C269</f>
        <v>10000</v>
      </c>
      <c r="G269" s="24"/>
      <c r="H269" s="24">
        <f>'Initial Allocation'!C269</f>
        <v>10000</v>
      </c>
      <c r="W269" s="47"/>
      <c r="X269" s="50"/>
      <c r="Y269" s="50"/>
      <c r="Z269" s="50"/>
    </row>
    <row r="270" spans="1:26" x14ac:dyDescent="0.2">
      <c r="A270" s="19" t="s">
        <v>161</v>
      </c>
      <c r="B270" s="17">
        <f>'Funding Process Tracking'!S269</f>
        <v>4000</v>
      </c>
      <c r="C270" s="23">
        <v>2000</v>
      </c>
      <c r="D270" s="294">
        <v>0.2</v>
      </c>
      <c r="E270" s="293"/>
      <c r="F270" s="25">
        <f>'Initial Allocation'!C270</f>
        <v>2000</v>
      </c>
      <c r="G270" s="24"/>
      <c r="H270" s="24">
        <f>'Initial Allocation'!C270</f>
        <v>2000</v>
      </c>
      <c r="J270" s="138"/>
      <c r="K270" s="16"/>
      <c r="L270" s="16"/>
    </row>
    <row r="271" spans="1:26" x14ac:dyDescent="0.2">
      <c r="A271" s="11" t="s">
        <v>77</v>
      </c>
      <c r="B271" s="17">
        <f>'Funding Process Tracking'!S270</f>
        <v>13000</v>
      </c>
      <c r="C271" s="23">
        <v>6500</v>
      </c>
      <c r="D271" s="293"/>
      <c r="E271" s="293"/>
      <c r="F271" s="25">
        <f>'Initial Allocation'!C271</f>
        <v>6500</v>
      </c>
      <c r="G271" s="24"/>
      <c r="H271" s="24">
        <f>'Initial Allocation'!C271</f>
        <v>6500</v>
      </c>
    </row>
    <row r="272" spans="1:26" ht="37.5" customHeight="1" x14ac:dyDescent="0.2">
      <c r="A272" s="11" t="s">
        <v>78</v>
      </c>
      <c r="B272" s="17">
        <f>'Funding Process Tracking'!S271</f>
        <v>5000</v>
      </c>
      <c r="C272" s="23">
        <v>2700</v>
      </c>
      <c r="D272" s="293"/>
      <c r="E272" s="293"/>
      <c r="F272" s="25">
        <f>'Initial Allocation'!C272</f>
        <v>2700</v>
      </c>
      <c r="G272" s="24"/>
      <c r="H272" s="24">
        <f>'Initial Allocation'!C272</f>
        <v>2700</v>
      </c>
      <c r="W272" s="47"/>
      <c r="X272" s="50"/>
      <c r="Y272" s="50"/>
      <c r="Z272" s="50"/>
    </row>
    <row r="273" spans="1:26" x14ac:dyDescent="0.2">
      <c r="A273" s="11" t="s">
        <v>79</v>
      </c>
      <c r="B273" s="17">
        <f>'Funding Process Tracking'!S272</f>
        <v>300</v>
      </c>
      <c r="C273" s="23">
        <v>1170</v>
      </c>
      <c r="D273" s="293"/>
      <c r="E273" s="293"/>
      <c r="F273" s="25">
        <f>'Initial Allocation'!C273</f>
        <v>1170</v>
      </c>
      <c r="G273" s="24"/>
      <c r="H273" s="24">
        <f>'Initial Allocation'!C273</f>
        <v>1170</v>
      </c>
      <c r="W273" s="47"/>
      <c r="X273" s="50"/>
      <c r="Y273" s="50"/>
      <c r="Z273" s="50"/>
    </row>
    <row r="274" spans="1:26" ht="25.5" x14ac:dyDescent="0.2">
      <c r="A274" s="12" t="s">
        <v>97</v>
      </c>
      <c r="B274" s="17">
        <f>'Funding Process Tracking'!S273</f>
        <v>0</v>
      </c>
      <c r="C274" s="23"/>
      <c r="D274" s="293"/>
      <c r="E274" s="293"/>
      <c r="F274" s="25">
        <f>'Initial Allocation'!C274</f>
        <v>0</v>
      </c>
      <c r="G274" s="24"/>
      <c r="H274" s="24">
        <f>'Initial Allocation'!C274</f>
        <v>0</v>
      </c>
      <c r="I274" s="8"/>
      <c r="J274" s="138"/>
      <c r="W274" s="47"/>
      <c r="X274" s="50"/>
      <c r="Y274" s="50"/>
      <c r="Z274" s="50"/>
    </row>
    <row r="275" spans="1:26" ht="25.5" x14ac:dyDescent="0.2">
      <c r="A275" s="12" t="s">
        <v>99</v>
      </c>
      <c r="B275" s="17">
        <f>'Funding Process Tracking'!S274</f>
        <v>1100</v>
      </c>
      <c r="C275" s="23">
        <v>465</v>
      </c>
      <c r="D275" s="293"/>
      <c r="E275" s="293"/>
      <c r="F275" s="25">
        <f>'Initial Allocation'!C275</f>
        <v>465</v>
      </c>
      <c r="G275" s="24"/>
      <c r="H275" s="24">
        <f>'Initial Allocation'!C275</f>
        <v>465</v>
      </c>
      <c r="W275" s="47"/>
      <c r="X275" s="50"/>
      <c r="Y275" s="50"/>
      <c r="Z275" s="50"/>
    </row>
    <row r="276" spans="1:26" ht="25.5" x14ac:dyDescent="0.2">
      <c r="A276" s="11" t="s">
        <v>80</v>
      </c>
      <c r="B276" s="17">
        <f>'Funding Process Tracking'!S275</f>
        <v>0</v>
      </c>
      <c r="C276" s="23"/>
      <c r="D276" s="293"/>
      <c r="E276" s="293"/>
      <c r="F276" s="25">
        <f>'Initial Allocation'!C276</f>
        <v>0</v>
      </c>
      <c r="G276" s="24"/>
      <c r="H276" s="24">
        <f>'Initial Allocation'!C276</f>
        <v>0</v>
      </c>
      <c r="W276" s="47"/>
      <c r="X276" s="50"/>
      <c r="Y276" s="50"/>
      <c r="Z276" s="50"/>
    </row>
    <row r="277" spans="1:26" ht="25.5" x14ac:dyDescent="0.2">
      <c r="A277" s="11" t="s">
        <v>81</v>
      </c>
      <c r="B277" s="17">
        <f>'Funding Process Tracking'!S276</f>
        <v>1400</v>
      </c>
      <c r="C277" s="23">
        <v>1400</v>
      </c>
      <c r="D277" s="293"/>
      <c r="E277" s="293"/>
      <c r="F277" s="25">
        <f>'Initial Allocation'!C277</f>
        <v>1400</v>
      </c>
      <c r="G277" s="24"/>
      <c r="H277" s="24">
        <f>'Initial Allocation'!C277</f>
        <v>1400</v>
      </c>
      <c r="W277" s="47"/>
      <c r="X277" s="50"/>
      <c r="Y277" s="50"/>
      <c r="Z277" s="50"/>
    </row>
    <row r="278" spans="1:26" ht="25.5" x14ac:dyDescent="0.2">
      <c r="A278" s="19" t="s">
        <v>174</v>
      </c>
      <c r="B278" s="17">
        <f>'Funding Process Tracking'!S277</f>
        <v>400</v>
      </c>
      <c r="C278" s="23">
        <v>585</v>
      </c>
      <c r="D278" s="293"/>
      <c r="E278" s="293"/>
      <c r="F278" s="25">
        <f>'Initial Allocation'!C278</f>
        <v>585</v>
      </c>
      <c r="G278" s="24"/>
      <c r="H278" s="24">
        <f>'Initial Allocation'!C278</f>
        <v>585</v>
      </c>
      <c r="W278" s="47"/>
      <c r="X278" s="50"/>
      <c r="Y278" s="50"/>
      <c r="Z278" s="50"/>
    </row>
    <row r="279" spans="1:26" s="28" customFormat="1" ht="25.5" x14ac:dyDescent="0.2">
      <c r="A279" s="21" t="s">
        <v>374</v>
      </c>
      <c r="B279" s="17">
        <f>'Funding Process Tracking'!S278</f>
        <v>4300</v>
      </c>
      <c r="C279" s="23">
        <v>1300</v>
      </c>
      <c r="D279" s="300"/>
      <c r="E279" s="293"/>
      <c r="F279" s="25">
        <f>'Initial Allocation'!C279</f>
        <v>1300</v>
      </c>
      <c r="G279" s="24"/>
      <c r="H279" s="24">
        <f>'Initial Allocation'!C279</f>
        <v>1300</v>
      </c>
      <c r="I279" s="8"/>
      <c r="J279" s="281"/>
      <c r="W279" s="47"/>
      <c r="X279" s="50"/>
      <c r="Y279" s="50"/>
      <c r="Z279" s="50"/>
    </row>
    <row r="280" spans="1:26" x14ac:dyDescent="0.2">
      <c r="A280" s="12" t="s">
        <v>133</v>
      </c>
      <c r="B280" s="17">
        <f>'Funding Process Tracking'!S279</f>
        <v>0</v>
      </c>
      <c r="C280" s="23"/>
      <c r="D280" s="293"/>
      <c r="E280" s="293"/>
      <c r="F280" s="25">
        <f>'Initial Allocation'!C280</f>
        <v>0</v>
      </c>
      <c r="G280" s="24"/>
      <c r="H280" s="24">
        <f>'Initial Allocation'!C280</f>
        <v>0</v>
      </c>
      <c r="W280" s="47"/>
      <c r="X280" s="50"/>
      <c r="Y280" s="50"/>
      <c r="Z280" s="50"/>
    </row>
    <row r="281" spans="1:26" s="28" customFormat="1" x14ac:dyDescent="0.2">
      <c r="A281" s="21" t="s">
        <v>369</v>
      </c>
      <c r="B281" s="17">
        <f>'Funding Process Tracking'!S280</f>
        <v>1500</v>
      </c>
      <c r="C281" s="23">
        <v>500</v>
      </c>
      <c r="D281" s="293"/>
      <c r="E281" s="293"/>
      <c r="F281" s="25">
        <f>'Initial Allocation'!C281</f>
        <v>500</v>
      </c>
      <c r="G281" s="24"/>
      <c r="H281" s="24">
        <f>'Initial Allocation'!C281</f>
        <v>500</v>
      </c>
      <c r="I281" s="280"/>
      <c r="J281" s="280"/>
      <c r="W281" s="47"/>
      <c r="X281" s="50"/>
      <c r="Y281" s="50"/>
      <c r="Z281" s="50"/>
    </row>
    <row r="282" spans="1:26" s="28" customFormat="1" x14ac:dyDescent="0.2">
      <c r="A282" s="21" t="s">
        <v>304</v>
      </c>
      <c r="B282" s="17" t="str">
        <f>'Funding Process Tracking'!S281</f>
        <v>F</v>
      </c>
      <c r="C282" s="23"/>
      <c r="D282" s="293"/>
      <c r="E282" s="293"/>
      <c r="F282" s="25">
        <f>'Initial Allocation'!C282</f>
        <v>0</v>
      </c>
      <c r="G282" s="24"/>
      <c r="H282" s="24">
        <f>'Initial Allocation'!C282</f>
        <v>0</v>
      </c>
      <c r="I282" s="159"/>
      <c r="J282" s="159"/>
      <c r="W282" s="47"/>
      <c r="X282" s="50"/>
      <c r="Y282" s="50"/>
      <c r="Z282" s="50"/>
    </row>
    <row r="283" spans="1:26" x14ac:dyDescent="0.2">
      <c r="A283" s="19" t="s">
        <v>82</v>
      </c>
      <c r="B283" s="17">
        <f>'Funding Process Tracking'!S282</f>
        <v>9970</v>
      </c>
      <c r="C283" s="23">
        <v>7500</v>
      </c>
      <c r="D283" s="294">
        <v>0.2</v>
      </c>
      <c r="E283" s="293"/>
      <c r="F283" s="25">
        <v>6000</v>
      </c>
      <c r="G283" s="24"/>
      <c r="H283" s="24">
        <v>6000</v>
      </c>
      <c r="W283" s="47"/>
      <c r="X283" s="50"/>
      <c r="Y283" s="50"/>
      <c r="Z283" s="50"/>
    </row>
    <row r="284" spans="1:26" ht="25.5" x14ac:dyDescent="0.2">
      <c r="A284" s="21" t="s">
        <v>356</v>
      </c>
      <c r="B284" s="17">
        <f>'Funding Process Tracking'!S283</f>
        <v>330</v>
      </c>
      <c r="C284" s="23">
        <v>330</v>
      </c>
      <c r="D284" s="301"/>
      <c r="E284" s="293"/>
      <c r="F284" s="25">
        <f>'Initial Allocation'!C284</f>
        <v>330</v>
      </c>
      <c r="G284" s="24"/>
      <c r="H284" s="24">
        <f>'Initial Allocation'!C284</f>
        <v>330</v>
      </c>
      <c r="W284" s="47"/>
      <c r="X284" s="50"/>
      <c r="Y284" s="50"/>
      <c r="Z284" s="50"/>
    </row>
    <row r="285" spans="1:26" x14ac:dyDescent="0.2">
      <c r="A285" s="19" t="s">
        <v>120</v>
      </c>
      <c r="B285" s="17">
        <f>'Funding Process Tracking'!S284</f>
        <v>1840</v>
      </c>
      <c r="C285" s="23">
        <v>1840</v>
      </c>
      <c r="D285" s="293"/>
      <c r="E285" s="293"/>
      <c r="F285" s="25">
        <f>'Initial Allocation'!C285</f>
        <v>1840</v>
      </c>
      <c r="G285" s="24"/>
      <c r="H285" s="24">
        <f>'Initial Allocation'!C285</f>
        <v>1840</v>
      </c>
      <c r="W285" s="47"/>
      <c r="X285" s="50"/>
      <c r="Y285" s="50"/>
      <c r="Z285" s="50"/>
    </row>
    <row r="286" spans="1:26" ht="25.5" x14ac:dyDescent="0.2">
      <c r="A286" s="11" t="s">
        <v>83</v>
      </c>
      <c r="B286" s="17">
        <f>'Funding Process Tracking'!S285</f>
        <v>1250</v>
      </c>
      <c r="C286" s="23">
        <v>1250</v>
      </c>
      <c r="D286" s="293"/>
      <c r="E286" s="293"/>
      <c r="F286" s="25">
        <f>'Initial Allocation'!C286</f>
        <v>1250</v>
      </c>
      <c r="G286" s="24"/>
      <c r="H286" s="24">
        <f>'Initial Allocation'!C286</f>
        <v>1250</v>
      </c>
      <c r="W286" s="47"/>
      <c r="X286" s="50"/>
      <c r="Y286" s="50"/>
      <c r="Z286" s="50"/>
    </row>
    <row r="287" spans="1:26" x14ac:dyDescent="0.2">
      <c r="A287" s="19" t="s">
        <v>225</v>
      </c>
      <c r="B287" s="17">
        <f>'Funding Process Tracking'!S286</f>
        <v>0</v>
      </c>
      <c r="C287" s="23"/>
      <c r="D287" s="293"/>
      <c r="E287" s="293"/>
      <c r="F287" s="25">
        <f>'Initial Allocation'!C287</f>
        <v>0</v>
      </c>
      <c r="G287" s="24"/>
      <c r="H287" s="24">
        <f>'Initial Allocation'!C287</f>
        <v>0</v>
      </c>
      <c r="W287" s="47"/>
      <c r="X287" s="50"/>
      <c r="Y287" s="50"/>
      <c r="Z287" s="50"/>
    </row>
    <row r="288" spans="1:26" x14ac:dyDescent="0.2">
      <c r="A288" s="11" t="s">
        <v>84</v>
      </c>
      <c r="B288" s="17">
        <f>'Funding Process Tracking'!S287</f>
        <v>0</v>
      </c>
      <c r="C288" s="23"/>
      <c r="D288" s="293"/>
      <c r="E288" s="293"/>
      <c r="F288" s="25">
        <f>'Initial Allocation'!C288</f>
        <v>0</v>
      </c>
      <c r="G288" s="24"/>
      <c r="H288" s="24">
        <f>'Initial Allocation'!C288</f>
        <v>0</v>
      </c>
      <c r="W288" s="47"/>
      <c r="X288" s="50"/>
      <c r="Y288" s="50"/>
      <c r="Z288" s="50"/>
    </row>
    <row r="289" spans="1:26" ht="25.5" x14ac:dyDescent="0.2">
      <c r="A289" s="11" t="s">
        <v>85</v>
      </c>
      <c r="B289" s="17">
        <f>'Funding Process Tracking'!S288</f>
        <v>360</v>
      </c>
      <c r="C289" s="23">
        <v>360</v>
      </c>
      <c r="D289" s="293"/>
      <c r="E289" s="293"/>
      <c r="F289" s="25">
        <f>'Initial Allocation'!C289</f>
        <v>360</v>
      </c>
      <c r="G289" s="24"/>
      <c r="H289" s="24">
        <f>'Initial Allocation'!C289</f>
        <v>360</v>
      </c>
      <c r="W289" s="47"/>
      <c r="X289" s="50"/>
      <c r="Y289" s="50"/>
      <c r="Z289" s="50"/>
    </row>
    <row r="290" spans="1:26" x14ac:dyDescent="0.2">
      <c r="A290" s="11" t="s">
        <v>86</v>
      </c>
      <c r="B290" s="17">
        <f>'Funding Process Tracking'!S289</f>
        <v>10000</v>
      </c>
      <c r="C290" s="23">
        <v>8200</v>
      </c>
      <c r="D290" s="293"/>
      <c r="E290" s="293"/>
      <c r="F290" s="25">
        <f>'Initial Allocation'!C290</f>
        <v>8200</v>
      </c>
      <c r="G290" s="24"/>
      <c r="H290" s="24">
        <f>'Initial Allocation'!C290</f>
        <v>8200</v>
      </c>
      <c r="W290" s="47"/>
      <c r="X290" s="50"/>
      <c r="Y290" s="50"/>
      <c r="Z290" s="50"/>
    </row>
    <row r="291" spans="1:26" ht="38.25" x14ac:dyDescent="0.2">
      <c r="A291" s="11" t="s">
        <v>87</v>
      </c>
      <c r="B291" s="17">
        <f>'Funding Process Tracking'!S290</f>
        <v>3130</v>
      </c>
      <c r="C291" s="23">
        <v>3130</v>
      </c>
      <c r="D291" s="293"/>
      <c r="E291" s="293"/>
      <c r="F291" s="25">
        <f>'Initial Allocation'!C291</f>
        <v>3130</v>
      </c>
      <c r="G291" s="24"/>
      <c r="H291" s="24">
        <f>'Initial Allocation'!C291</f>
        <v>3130</v>
      </c>
      <c r="W291" s="47"/>
      <c r="X291" s="50"/>
      <c r="Y291" s="50"/>
      <c r="Z291" s="50"/>
    </row>
    <row r="292" spans="1:26" x14ac:dyDescent="0.2">
      <c r="A292" s="21" t="s">
        <v>88</v>
      </c>
      <c r="B292" s="17">
        <f>'Funding Process Tracking'!S291</f>
        <v>1850</v>
      </c>
      <c r="C292" s="23">
        <v>1850</v>
      </c>
      <c r="D292" s="293"/>
      <c r="E292" s="293"/>
      <c r="F292" s="25">
        <f>'Initial Allocation'!C292</f>
        <v>1850</v>
      </c>
      <c r="G292" s="24"/>
      <c r="H292" s="24">
        <f>'Initial Allocation'!C292</f>
        <v>1850</v>
      </c>
      <c r="W292" s="47"/>
      <c r="X292" s="50"/>
      <c r="Y292" s="50"/>
      <c r="Z292" s="50"/>
    </row>
    <row r="293" spans="1:26" x14ac:dyDescent="0.2">
      <c r="A293" s="12" t="s">
        <v>100</v>
      </c>
      <c r="B293" s="17">
        <f>'Funding Process Tracking'!S292</f>
        <v>0</v>
      </c>
      <c r="C293" s="23"/>
      <c r="D293" s="293"/>
      <c r="E293" s="293"/>
      <c r="F293" s="25">
        <f>'Initial Allocation'!C293</f>
        <v>0</v>
      </c>
      <c r="G293" s="24"/>
      <c r="H293" s="24">
        <f>'Initial Allocation'!C293</f>
        <v>0</v>
      </c>
      <c r="W293" s="47"/>
      <c r="X293" s="50"/>
      <c r="Y293" s="50"/>
      <c r="Z293" s="50"/>
    </row>
    <row r="294" spans="1:26" ht="25.5" x14ac:dyDescent="0.2">
      <c r="A294" s="19" t="s">
        <v>134</v>
      </c>
      <c r="B294" s="17">
        <f>'Funding Process Tracking'!S293</f>
        <v>0</v>
      </c>
      <c r="C294" s="23"/>
      <c r="D294" s="293"/>
      <c r="E294" s="293"/>
      <c r="F294" s="25">
        <f>'Initial Allocation'!C294</f>
        <v>0</v>
      </c>
      <c r="G294" s="24"/>
      <c r="H294" s="24">
        <f>'Initial Allocation'!C294</f>
        <v>0</v>
      </c>
      <c r="W294" s="47"/>
      <c r="X294" s="50"/>
      <c r="Y294" s="50"/>
      <c r="Z294" s="50"/>
    </row>
    <row r="295" spans="1:26" x14ac:dyDescent="0.2">
      <c r="A295" s="11" t="s">
        <v>89</v>
      </c>
      <c r="B295" s="17">
        <f>'Funding Process Tracking'!S294</f>
        <v>8500</v>
      </c>
      <c r="C295" s="23">
        <v>7000</v>
      </c>
      <c r="D295" s="300"/>
      <c r="E295" s="293"/>
      <c r="F295" s="25">
        <f>'Initial Allocation'!C295</f>
        <v>7000</v>
      </c>
      <c r="G295" s="24"/>
      <c r="H295" s="24">
        <f>'Initial Allocation'!C295</f>
        <v>7000</v>
      </c>
      <c r="I295" s="8"/>
      <c r="W295" s="47"/>
      <c r="X295" s="50"/>
      <c r="Y295" s="50"/>
      <c r="Z295" s="50"/>
    </row>
    <row r="296" spans="1:26" x14ac:dyDescent="0.2">
      <c r="A296" s="11" t="s">
        <v>90</v>
      </c>
      <c r="B296" s="17">
        <f>'Funding Process Tracking'!S295</f>
        <v>8500</v>
      </c>
      <c r="C296" s="23">
        <v>8500</v>
      </c>
      <c r="D296" s="300"/>
      <c r="E296" s="293"/>
      <c r="F296" s="25">
        <f>'Initial Allocation'!C296</f>
        <v>8500</v>
      </c>
      <c r="G296" s="24"/>
      <c r="H296" s="24">
        <f>'Initial Allocation'!C296</f>
        <v>8500</v>
      </c>
      <c r="I296" s="8"/>
      <c r="W296" s="47"/>
      <c r="X296" s="50"/>
      <c r="Y296" s="50"/>
      <c r="Z296" s="50"/>
    </row>
    <row r="297" spans="1:26" x14ac:dyDescent="0.2">
      <c r="A297" s="19" t="s">
        <v>197</v>
      </c>
      <c r="B297" s="17">
        <f>'Funding Process Tracking'!S296</f>
        <v>1200</v>
      </c>
      <c r="C297" s="22">
        <v>1200</v>
      </c>
      <c r="D297" s="300"/>
      <c r="E297" s="293"/>
      <c r="F297" s="25">
        <f>'Initial Allocation'!C297</f>
        <v>1200</v>
      </c>
      <c r="G297" s="24"/>
      <c r="H297" s="24">
        <f>'Initial Allocation'!C297</f>
        <v>1200</v>
      </c>
      <c r="W297" s="47"/>
      <c r="X297" s="50"/>
      <c r="Y297" s="50"/>
      <c r="Z297" s="50"/>
    </row>
    <row r="298" spans="1:26" ht="25.5" x14ac:dyDescent="0.2">
      <c r="A298" s="11" t="s">
        <v>91</v>
      </c>
      <c r="B298" s="17">
        <f>'Funding Process Tracking'!S297</f>
        <v>1300</v>
      </c>
      <c r="C298" s="23">
        <v>1300</v>
      </c>
      <c r="D298" s="300"/>
      <c r="E298" s="293"/>
      <c r="F298" s="25">
        <f>'Initial Allocation'!C298</f>
        <v>1300</v>
      </c>
      <c r="G298" s="24"/>
      <c r="H298" s="24">
        <f>'Initial Allocation'!C298</f>
        <v>1300</v>
      </c>
      <c r="I298" s="8"/>
      <c r="W298" s="47"/>
      <c r="X298" s="50"/>
      <c r="Y298" s="50"/>
      <c r="Z298" s="50"/>
    </row>
    <row r="299" spans="1:26" x14ac:dyDescent="0.2">
      <c r="A299" s="11" t="s">
        <v>92</v>
      </c>
      <c r="B299" s="17">
        <f>'Funding Process Tracking'!S298</f>
        <v>4000</v>
      </c>
      <c r="C299" s="23">
        <v>1040</v>
      </c>
      <c r="D299" s="293"/>
      <c r="E299" s="293"/>
      <c r="F299" s="25">
        <f>'Initial Allocation'!C299</f>
        <v>1040</v>
      </c>
      <c r="G299" s="24"/>
      <c r="H299" s="24">
        <f>'Initial Allocation'!C299</f>
        <v>1040</v>
      </c>
      <c r="W299" s="47"/>
      <c r="X299" s="50"/>
      <c r="Y299" s="50"/>
      <c r="Z299" s="50"/>
    </row>
    <row r="300" spans="1:26" x14ac:dyDescent="0.2">
      <c r="A300" s="10" t="s">
        <v>105</v>
      </c>
      <c r="B300" s="17">
        <f>'Funding Process Tracking'!S299</f>
        <v>930</v>
      </c>
      <c r="C300" s="23">
        <v>930</v>
      </c>
      <c r="D300" s="293"/>
      <c r="E300" s="293"/>
      <c r="F300" s="25">
        <f>'Initial Allocation'!C300</f>
        <v>930</v>
      </c>
      <c r="G300" s="24"/>
      <c r="H300" s="24">
        <f>'Initial Allocation'!C300</f>
        <v>930</v>
      </c>
      <c r="W300" s="47"/>
      <c r="X300" s="50"/>
      <c r="Y300" s="50"/>
      <c r="Z300" s="50"/>
    </row>
    <row r="301" spans="1:26" s="91" customFormat="1" ht="13.5" thickBot="1" x14ac:dyDescent="0.25">
      <c r="A301" s="88" t="s">
        <v>151</v>
      </c>
      <c r="B301" s="17">
        <f>'Funding Process Tracking'!S300</f>
        <v>1950</v>
      </c>
      <c r="C301" s="97">
        <v>1690</v>
      </c>
      <c r="D301" s="295"/>
      <c r="E301" s="295"/>
      <c r="F301" s="25">
        <f>'Initial Allocation'!C301</f>
        <v>1690</v>
      </c>
      <c r="G301" s="89"/>
      <c r="H301" s="24">
        <f>'Initial Allocation'!C301</f>
        <v>1690</v>
      </c>
      <c r="I301" s="90"/>
      <c r="J301" s="90"/>
      <c r="W301" s="92"/>
      <c r="X301" s="93"/>
      <c r="Y301" s="93"/>
      <c r="Z301" s="93"/>
    </row>
    <row r="302" spans="1:26" s="28" customFormat="1" ht="15.75" x14ac:dyDescent="0.2">
      <c r="A302" s="94" t="s">
        <v>141</v>
      </c>
      <c r="B302" s="17">
        <f>'Funding Process Tracking'!S301</f>
        <v>103110</v>
      </c>
      <c r="C302" s="95">
        <f>SUM(C268:C301)</f>
        <v>74240</v>
      </c>
      <c r="D302" s="302"/>
      <c r="E302" s="302"/>
      <c r="F302" s="25">
        <f>SUM(F268:F301)</f>
        <v>72740</v>
      </c>
      <c r="G302" s="96"/>
      <c r="H302" s="24">
        <f>SUM(H268:H301)</f>
        <v>72740</v>
      </c>
      <c r="I302" s="31"/>
      <c r="J302" s="31"/>
      <c r="W302" s="47"/>
      <c r="X302" s="50"/>
      <c r="Y302" s="50"/>
      <c r="Z302" s="50"/>
    </row>
    <row r="303" spans="1:26" s="142" customFormat="1" x14ac:dyDescent="0.2">
      <c r="A303" s="178"/>
      <c r="B303" s="136"/>
      <c r="C303" s="136"/>
      <c r="D303" s="136"/>
      <c r="E303" s="179"/>
      <c r="F303" s="179"/>
      <c r="G303" s="180"/>
      <c r="I303" s="179"/>
      <c r="J303" s="179"/>
    </row>
    <row r="304" spans="1:26" s="142" customFormat="1" x14ac:dyDescent="0.2">
      <c r="A304" s="178"/>
      <c r="B304" s="136"/>
      <c r="C304" s="136"/>
      <c r="D304" s="136"/>
      <c r="E304" s="179"/>
      <c r="F304" s="179"/>
      <c r="G304" s="180"/>
      <c r="I304" s="179"/>
      <c r="J304" s="179"/>
    </row>
    <row r="305" spans="1:10" s="142" customFormat="1" x14ac:dyDescent="0.2">
      <c r="A305" s="178"/>
      <c r="B305" s="136"/>
      <c r="C305" s="136"/>
      <c r="D305" s="136"/>
      <c r="E305" s="179"/>
      <c r="F305" s="179"/>
      <c r="G305" s="180"/>
      <c r="I305" s="179"/>
      <c r="J305" s="179"/>
    </row>
    <row r="306" spans="1:10" s="142" customFormat="1" x14ac:dyDescent="0.2">
      <c r="A306" s="178"/>
      <c r="B306" s="136"/>
      <c r="C306" s="136"/>
      <c r="D306" s="136"/>
      <c r="E306" s="179"/>
      <c r="F306" s="179"/>
      <c r="G306" s="180"/>
      <c r="I306" s="179"/>
      <c r="J306" s="179"/>
    </row>
    <row r="307" spans="1:10" s="142" customFormat="1" x14ac:dyDescent="0.2">
      <c r="A307" s="178"/>
      <c r="B307" s="136"/>
      <c r="C307" s="136"/>
      <c r="D307" s="136"/>
      <c r="E307" s="179"/>
      <c r="F307" s="179"/>
      <c r="G307" s="180"/>
      <c r="I307" s="179"/>
      <c r="J307" s="179"/>
    </row>
    <row r="308" spans="1:10" s="142" customFormat="1" x14ac:dyDescent="0.2">
      <c r="A308" s="178"/>
      <c r="B308" s="136"/>
      <c r="C308" s="136"/>
      <c r="D308" s="136"/>
      <c r="E308" s="179"/>
      <c r="F308" s="179"/>
      <c r="G308" s="180"/>
      <c r="I308" s="179"/>
      <c r="J308" s="179"/>
    </row>
    <row r="309" spans="1:10" s="142" customFormat="1" x14ac:dyDescent="0.2">
      <c r="A309" s="178"/>
      <c r="B309" s="136"/>
      <c r="C309" s="136"/>
      <c r="D309" s="136"/>
      <c r="E309" s="179"/>
      <c r="F309" s="189"/>
      <c r="G309" s="180"/>
      <c r="I309" s="179"/>
      <c r="J309" s="179"/>
    </row>
    <row r="310" spans="1:10" s="142" customFormat="1" x14ac:dyDescent="0.2">
      <c r="A310" s="178"/>
      <c r="B310" s="136"/>
      <c r="C310" s="136"/>
      <c r="D310" s="136"/>
      <c r="E310" s="179"/>
      <c r="F310" s="179"/>
      <c r="G310" s="180"/>
      <c r="I310" s="179"/>
      <c r="J310" s="179"/>
    </row>
    <row r="311" spans="1:10" s="142" customFormat="1" x14ac:dyDescent="0.2">
      <c r="A311" s="181"/>
      <c r="B311" s="136"/>
      <c r="C311" s="136"/>
      <c r="D311" s="136"/>
      <c r="E311" s="179"/>
      <c r="F311" s="179"/>
      <c r="G311" s="180"/>
      <c r="I311" s="179"/>
      <c r="J311" s="179"/>
    </row>
    <row r="312" spans="1:10" s="142" customFormat="1" x14ac:dyDescent="0.2">
      <c r="A312" s="178"/>
      <c r="B312" s="136"/>
      <c r="C312" s="136"/>
      <c r="D312" s="136"/>
      <c r="E312" s="179"/>
      <c r="F312" s="179"/>
      <c r="G312" s="180"/>
      <c r="I312" s="179"/>
      <c r="J312" s="179"/>
    </row>
    <row r="313" spans="1:10" s="142" customFormat="1" x14ac:dyDescent="0.2">
      <c r="A313" s="178"/>
      <c r="B313" s="136"/>
      <c r="C313" s="136"/>
      <c r="D313" s="136"/>
      <c r="E313" s="179"/>
      <c r="F313" s="179"/>
      <c r="G313" s="180"/>
      <c r="I313" s="179"/>
      <c r="J313" s="179"/>
    </row>
    <row r="314" spans="1:10" s="142" customFormat="1" x14ac:dyDescent="0.2">
      <c r="A314" s="178"/>
      <c r="B314" s="136"/>
      <c r="C314" s="136"/>
      <c r="D314" s="136"/>
      <c r="E314" s="179"/>
      <c r="F314" s="179"/>
      <c r="G314" s="180"/>
      <c r="I314" s="179"/>
      <c r="J314" s="179"/>
    </row>
    <row r="315" spans="1:10" s="142" customFormat="1" x14ac:dyDescent="0.2">
      <c r="A315" s="178"/>
      <c r="B315" s="136"/>
      <c r="C315" s="136"/>
      <c r="D315" s="136"/>
      <c r="E315" s="179"/>
      <c r="F315" s="179"/>
      <c r="G315" s="180"/>
      <c r="I315" s="179"/>
      <c r="J315" s="179"/>
    </row>
    <row r="316" spans="1:10" s="142" customFormat="1" x14ac:dyDescent="0.2">
      <c r="A316" s="178"/>
      <c r="B316" s="136"/>
      <c r="C316" s="136"/>
      <c r="D316" s="136"/>
      <c r="E316" s="179"/>
      <c r="F316" s="179"/>
      <c r="G316" s="180"/>
      <c r="I316" s="179"/>
      <c r="J316" s="179"/>
    </row>
    <row r="317" spans="1:10" s="142" customFormat="1" x14ac:dyDescent="0.2">
      <c r="A317" s="178"/>
      <c r="B317" s="136"/>
      <c r="C317" s="136"/>
      <c r="D317" s="136"/>
      <c r="E317" s="179"/>
      <c r="F317" s="179"/>
      <c r="G317" s="180"/>
      <c r="I317" s="179"/>
      <c r="J317" s="179"/>
    </row>
    <row r="318" spans="1:10" s="142" customFormat="1" x14ac:dyDescent="0.2">
      <c r="A318" s="178"/>
      <c r="B318" s="136"/>
      <c r="C318" s="136"/>
      <c r="D318" s="136"/>
      <c r="E318" s="179"/>
      <c r="F318" s="179"/>
      <c r="G318" s="180"/>
      <c r="I318" s="179"/>
      <c r="J318" s="179"/>
    </row>
    <row r="319" spans="1:10" s="142" customFormat="1" x14ac:dyDescent="0.2">
      <c r="A319" s="178"/>
      <c r="B319" s="136"/>
      <c r="C319" s="136"/>
      <c r="D319" s="136"/>
      <c r="E319" s="179"/>
      <c r="F319" s="179"/>
      <c r="G319" s="180"/>
      <c r="I319" s="179"/>
      <c r="J319" s="179"/>
    </row>
    <row r="320" spans="1:10" s="142" customFormat="1" x14ac:dyDescent="0.2">
      <c r="A320" s="178"/>
      <c r="B320" s="136"/>
      <c r="C320" s="136"/>
      <c r="D320" s="136"/>
      <c r="E320" s="179"/>
      <c r="F320" s="179"/>
      <c r="G320" s="180"/>
      <c r="I320" s="179"/>
      <c r="J320" s="179"/>
    </row>
    <row r="321" spans="1:10" s="142" customFormat="1" x14ac:dyDescent="0.2">
      <c r="A321" s="178"/>
      <c r="B321" s="136"/>
      <c r="C321" s="136"/>
      <c r="D321" s="136"/>
      <c r="E321" s="179"/>
      <c r="F321" s="179"/>
      <c r="G321" s="180"/>
      <c r="I321" s="179"/>
      <c r="J321" s="179"/>
    </row>
    <row r="322" spans="1:10" s="142" customFormat="1" x14ac:dyDescent="0.2">
      <c r="A322" s="178"/>
      <c r="B322" s="136"/>
      <c r="C322" s="136"/>
      <c r="D322" s="136"/>
      <c r="E322" s="179"/>
      <c r="F322" s="179"/>
      <c r="G322" s="180"/>
      <c r="I322" s="179"/>
      <c r="J322" s="179"/>
    </row>
    <row r="323" spans="1:10" s="142" customFormat="1" x14ac:dyDescent="0.2">
      <c r="A323" s="178"/>
      <c r="B323" s="136"/>
      <c r="C323" s="136"/>
      <c r="D323" s="136"/>
      <c r="E323" s="179"/>
      <c r="F323" s="179"/>
      <c r="G323" s="180"/>
      <c r="I323" s="179"/>
      <c r="J323" s="179"/>
    </row>
    <row r="324" spans="1:10" s="142" customFormat="1" x14ac:dyDescent="0.2">
      <c r="A324" s="178"/>
      <c r="B324" s="136"/>
      <c r="C324" s="136"/>
      <c r="D324" s="136"/>
      <c r="E324" s="179"/>
      <c r="F324" s="179"/>
      <c r="G324" s="180"/>
      <c r="I324" s="179"/>
      <c r="J324" s="179"/>
    </row>
    <row r="325" spans="1:10" s="142" customFormat="1" x14ac:dyDescent="0.2">
      <c r="A325" s="178"/>
      <c r="B325" s="136"/>
      <c r="C325" s="136"/>
      <c r="D325" s="136"/>
      <c r="E325" s="179"/>
      <c r="F325" s="179"/>
      <c r="G325" s="180"/>
      <c r="I325" s="179"/>
      <c r="J325" s="179"/>
    </row>
    <row r="326" spans="1:10" s="142" customFormat="1" x14ac:dyDescent="0.2">
      <c r="A326" s="181"/>
      <c r="B326" s="136"/>
      <c r="C326" s="136"/>
      <c r="D326" s="136"/>
      <c r="E326" s="179"/>
      <c r="F326" s="179"/>
      <c r="G326" s="180"/>
      <c r="I326" s="179"/>
      <c r="J326" s="179"/>
    </row>
    <row r="327" spans="1:10" s="142" customFormat="1" x14ac:dyDescent="0.2">
      <c r="A327" s="178"/>
      <c r="B327" s="136"/>
      <c r="C327" s="136"/>
      <c r="D327" s="136"/>
      <c r="E327" s="179"/>
      <c r="F327" s="179"/>
      <c r="G327" s="180"/>
      <c r="I327" s="179"/>
      <c r="J327" s="179"/>
    </row>
    <row r="328" spans="1:10" s="142" customFormat="1" x14ac:dyDescent="0.2">
      <c r="A328" s="178"/>
      <c r="B328" s="136"/>
      <c r="C328" s="136"/>
      <c r="D328" s="136"/>
      <c r="E328" s="179"/>
      <c r="F328" s="179"/>
      <c r="G328" s="180"/>
      <c r="I328" s="179"/>
      <c r="J328" s="179"/>
    </row>
    <row r="329" spans="1:10" s="142" customFormat="1" x14ac:dyDescent="0.2">
      <c r="A329" s="178"/>
      <c r="B329" s="136"/>
      <c r="C329" s="136"/>
      <c r="D329" s="136"/>
      <c r="E329" s="179"/>
      <c r="F329" s="179"/>
      <c r="G329" s="180"/>
      <c r="I329" s="179"/>
      <c r="J329" s="179"/>
    </row>
    <row r="330" spans="1:10" s="142" customFormat="1" x14ac:dyDescent="0.2">
      <c r="A330" s="178"/>
      <c r="B330" s="136"/>
      <c r="C330" s="136"/>
      <c r="D330" s="136"/>
      <c r="E330" s="179"/>
      <c r="F330" s="179"/>
      <c r="G330" s="180"/>
      <c r="I330" s="179"/>
      <c r="J330" s="179"/>
    </row>
    <row r="331" spans="1:10" s="142" customFormat="1" x14ac:dyDescent="0.2">
      <c r="A331" s="178"/>
      <c r="B331" s="136"/>
      <c r="C331" s="136"/>
      <c r="D331" s="136"/>
      <c r="E331" s="179"/>
      <c r="F331" s="179"/>
      <c r="G331" s="180"/>
      <c r="I331" s="179"/>
      <c r="J331" s="179"/>
    </row>
    <row r="332" spans="1:10" s="142" customFormat="1" x14ac:dyDescent="0.2">
      <c r="A332" s="178"/>
      <c r="B332" s="136"/>
      <c r="C332" s="136"/>
      <c r="D332" s="136"/>
      <c r="E332" s="179"/>
      <c r="F332" s="179"/>
      <c r="G332" s="180"/>
      <c r="I332" s="179"/>
      <c r="J332" s="179"/>
    </row>
    <row r="333" spans="1:10" s="142" customFormat="1" x14ac:dyDescent="0.2">
      <c r="A333" s="178"/>
      <c r="B333" s="136"/>
      <c r="C333" s="136"/>
      <c r="D333" s="136"/>
      <c r="E333" s="179"/>
      <c r="F333" s="179"/>
      <c r="G333" s="180"/>
      <c r="I333" s="179"/>
      <c r="J333" s="179"/>
    </row>
    <row r="334" spans="1:10" s="142" customFormat="1" x14ac:dyDescent="0.2">
      <c r="A334" s="178"/>
      <c r="B334" s="136"/>
      <c r="C334" s="136"/>
      <c r="D334" s="136"/>
      <c r="E334" s="179"/>
      <c r="F334" s="179"/>
      <c r="G334" s="180"/>
      <c r="I334" s="179"/>
      <c r="J334" s="179"/>
    </row>
    <row r="335" spans="1:10" s="142" customFormat="1" x14ac:dyDescent="0.2">
      <c r="A335" s="178"/>
      <c r="B335" s="136"/>
      <c r="C335" s="136"/>
      <c r="D335" s="136"/>
      <c r="E335" s="179"/>
      <c r="F335" s="179"/>
      <c r="G335" s="180"/>
      <c r="I335" s="179"/>
      <c r="J335" s="179"/>
    </row>
    <row r="336" spans="1:10" s="142" customFormat="1" x14ac:dyDescent="0.2">
      <c r="A336" s="181"/>
      <c r="B336" s="136"/>
      <c r="C336" s="136"/>
      <c r="D336" s="136"/>
      <c r="E336" s="179"/>
      <c r="F336" s="179"/>
      <c r="G336" s="180"/>
      <c r="I336" s="179"/>
      <c r="J336" s="179"/>
    </row>
    <row r="337" spans="1:10" s="142" customFormat="1" x14ac:dyDescent="0.2">
      <c r="A337" s="178"/>
      <c r="B337" s="136"/>
      <c r="C337" s="136"/>
      <c r="D337" s="136"/>
      <c r="E337" s="179"/>
      <c r="F337" s="179"/>
      <c r="G337" s="180"/>
      <c r="I337" s="179"/>
      <c r="J337" s="179"/>
    </row>
    <row r="338" spans="1:10" s="142" customFormat="1" x14ac:dyDescent="0.2">
      <c r="A338" s="178"/>
      <c r="B338" s="136"/>
      <c r="C338" s="136"/>
      <c r="D338" s="136"/>
      <c r="E338" s="179"/>
      <c r="F338" s="179"/>
      <c r="G338" s="180"/>
      <c r="I338" s="179"/>
      <c r="J338" s="179"/>
    </row>
    <row r="339" spans="1:10" s="142" customFormat="1" x14ac:dyDescent="0.2">
      <c r="A339" s="178"/>
      <c r="B339" s="136"/>
      <c r="C339" s="136"/>
      <c r="D339" s="136"/>
      <c r="E339" s="179"/>
      <c r="F339" s="179"/>
      <c r="G339" s="180"/>
      <c r="I339" s="179"/>
      <c r="J339" s="179"/>
    </row>
    <row r="340" spans="1:10" s="142" customFormat="1" x14ac:dyDescent="0.2">
      <c r="A340" s="178"/>
      <c r="B340" s="136"/>
      <c r="C340" s="136"/>
      <c r="D340" s="136"/>
      <c r="E340" s="179"/>
      <c r="F340" s="179"/>
      <c r="G340" s="180"/>
      <c r="I340" s="179"/>
      <c r="J340" s="179"/>
    </row>
    <row r="341" spans="1:10" s="142" customFormat="1" x14ac:dyDescent="0.2">
      <c r="A341" s="178"/>
      <c r="B341" s="136"/>
      <c r="C341" s="136"/>
      <c r="D341" s="136"/>
      <c r="E341" s="179"/>
      <c r="F341" s="179"/>
      <c r="G341" s="180"/>
      <c r="I341" s="179"/>
      <c r="J341" s="179"/>
    </row>
    <row r="342" spans="1:10" s="142" customFormat="1" x14ac:dyDescent="0.2">
      <c r="A342" s="178"/>
      <c r="B342" s="136"/>
      <c r="C342" s="136"/>
      <c r="D342" s="136"/>
      <c r="E342" s="179"/>
      <c r="F342" s="179"/>
      <c r="G342" s="180"/>
      <c r="I342" s="179"/>
      <c r="J342" s="179"/>
    </row>
    <row r="343" spans="1:10" s="142" customFormat="1" x14ac:dyDescent="0.2">
      <c r="A343" s="181"/>
      <c r="B343" s="136"/>
      <c r="C343" s="136"/>
      <c r="D343" s="136"/>
      <c r="E343" s="179"/>
      <c r="F343" s="179"/>
      <c r="G343" s="180"/>
      <c r="I343" s="179"/>
      <c r="J343" s="179"/>
    </row>
    <row r="344" spans="1:10" s="142" customFormat="1" x14ac:dyDescent="0.2">
      <c r="A344" s="181"/>
      <c r="B344" s="136"/>
      <c r="C344" s="136"/>
      <c r="D344" s="136"/>
      <c r="E344" s="179"/>
      <c r="F344" s="179"/>
      <c r="G344" s="180"/>
      <c r="I344" s="179"/>
      <c r="J344" s="179"/>
    </row>
    <row r="345" spans="1:10" s="142" customFormat="1" x14ac:dyDescent="0.2">
      <c r="A345" s="178"/>
      <c r="B345" s="136"/>
      <c r="C345" s="136"/>
      <c r="D345" s="136"/>
      <c r="E345" s="179"/>
      <c r="F345" s="179"/>
      <c r="G345" s="180"/>
      <c r="I345" s="179"/>
      <c r="J345" s="179"/>
    </row>
    <row r="346" spans="1:10" s="142" customFormat="1" x14ac:dyDescent="0.2">
      <c r="A346" s="178"/>
      <c r="B346" s="136"/>
      <c r="C346" s="136"/>
      <c r="D346" s="136"/>
      <c r="E346" s="179"/>
      <c r="F346" s="179"/>
      <c r="G346" s="180"/>
      <c r="I346" s="179"/>
      <c r="J346" s="179"/>
    </row>
    <row r="347" spans="1:10" s="142" customFormat="1" x14ac:dyDescent="0.2">
      <c r="A347" s="181"/>
      <c r="B347" s="136"/>
      <c r="C347" s="136"/>
      <c r="D347" s="136"/>
      <c r="E347" s="179"/>
      <c r="F347" s="179"/>
      <c r="G347" s="180"/>
      <c r="I347" s="179"/>
      <c r="J347" s="179"/>
    </row>
    <row r="348" spans="1:10" s="142" customFormat="1" x14ac:dyDescent="0.2">
      <c r="A348" s="178"/>
      <c r="B348" s="136"/>
      <c r="C348" s="136"/>
      <c r="D348" s="136"/>
      <c r="E348" s="179"/>
      <c r="F348" s="179"/>
      <c r="G348" s="180"/>
      <c r="I348" s="179"/>
      <c r="J348" s="179"/>
    </row>
    <row r="349" spans="1:10" s="142" customFormat="1" x14ac:dyDescent="0.2">
      <c r="A349" s="178"/>
      <c r="B349" s="136"/>
      <c r="C349" s="136"/>
      <c r="D349" s="136"/>
      <c r="E349" s="179"/>
      <c r="F349" s="179"/>
      <c r="G349" s="180"/>
      <c r="I349" s="179"/>
      <c r="J349" s="179"/>
    </row>
    <row r="350" spans="1:10" s="142" customFormat="1" x14ac:dyDescent="0.2">
      <c r="A350" s="178"/>
      <c r="B350" s="136"/>
      <c r="C350" s="136"/>
      <c r="D350" s="136"/>
      <c r="E350" s="179"/>
      <c r="F350" s="179"/>
      <c r="G350" s="180"/>
      <c r="I350" s="179"/>
      <c r="J350" s="179"/>
    </row>
    <row r="351" spans="1:10" s="142" customFormat="1" x14ac:dyDescent="0.2">
      <c r="A351" s="178"/>
      <c r="B351" s="136"/>
      <c r="C351" s="136"/>
      <c r="D351" s="136"/>
      <c r="E351" s="179"/>
      <c r="F351" s="179"/>
      <c r="G351" s="180"/>
      <c r="I351" s="179"/>
      <c r="J351" s="179"/>
    </row>
    <row r="352" spans="1:10" s="142" customFormat="1" x14ac:dyDescent="0.2">
      <c r="A352" s="178"/>
      <c r="B352" s="136"/>
      <c r="C352" s="136"/>
      <c r="D352" s="136"/>
      <c r="E352" s="179"/>
      <c r="F352" s="179"/>
      <c r="G352" s="180"/>
      <c r="I352" s="179"/>
      <c r="J352" s="179"/>
    </row>
    <row r="353" spans="1:10" s="142" customFormat="1" x14ac:dyDescent="0.2">
      <c r="A353" s="178"/>
      <c r="B353" s="136"/>
      <c r="C353" s="136"/>
      <c r="D353" s="136"/>
      <c r="E353" s="179"/>
      <c r="F353" s="179"/>
      <c r="G353" s="180"/>
      <c r="I353" s="179"/>
      <c r="J353" s="179"/>
    </row>
    <row r="354" spans="1:10" s="142" customFormat="1" x14ac:dyDescent="0.2">
      <c r="A354" s="178"/>
      <c r="B354" s="136"/>
      <c r="C354" s="136"/>
      <c r="D354" s="136"/>
      <c r="E354" s="179"/>
      <c r="F354" s="179"/>
      <c r="G354" s="180"/>
      <c r="I354" s="179"/>
      <c r="J354" s="179"/>
    </row>
    <row r="355" spans="1:10" s="142" customFormat="1" x14ac:dyDescent="0.2">
      <c r="A355" s="178"/>
      <c r="B355" s="136"/>
      <c r="C355" s="136"/>
      <c r="D355" s="136"/>
      <c r="E355" s="179"/>
      <c r="F355" s="179"/>
      <c r="G355" s="180"/>
      <c r="I355" s="179"/>
      <c r="J355" s="179"/>
    </row>
    <row r="356" spans="1:10" s="142" customFormat="1" x14ac:dyDescent="0.2">
      <c r="A356" s="178"/>
      <c r="B356" s="136"/>
      <c r="C356" s="136"/>
      <c r="D356" s="136"/>
      <c r="E356" s="179"/>
      <c r="F356" s="179"/>
      <c r="G356" s="180"/>
      <c r="I356" s="179"/>
      <c r="J356" s="179"/>
    </row>
    <row r="357" spans="1:10" s="142" customFormat="1" x14ac:dyDescent="0.2">
      <c r="A357" s="178"/>
      <c r="B357" s="136"/>
      <c r="C357" s="136"/>
      <c r="D357" s="136"/>
      <c r="E357" s="179"/>
      <c r="F357" s="179"/>
      <c r="G357" s="180"/>
      <c r="I357" s="179"/>
      <c r="J357" s="179"/>
    </row>
    <row r="358" spans="1:10" s="142" customFormat="1" x14ac:dyDescent="0.2">
      <c r="A358" s="178"/>
      <c r="B358" s="136"/>
      <c r="C358" s="136"/>
      <c r="D358" s="136"/>
      <c r="E358" s="179"/>
      <c r="F358" s="179"/>
      <c r="G358" s="180"/>
      <c r="I358" s="179"/>
      <c r="J358" s="179"/>
    </row>
    <row r="359" spans="1:10" s="142" customFormat="1" x14ac:dyDescent="0.2">
      <c r="A359" s="178"/>
      <c r="B359" s="136"/>
      <c r="C359" s="136"/>
      <c r="D359" s="136"/>
      <c r="E359" s="179"/>
      <c r="F359" s="179"/>
      <c r="G359" s="180"/>
      <c r="I359" s="179"/>
      <c r="J359" s="179"/>
    </row>
    <row r="360" spans="1:10" s="142" customFormat="1" x14ac:dyDescent="0.2">
      <c r="A360" s="178"/>
      <c r="B360" s="136"/>
      <c r="C360" s="136"/>
      <c r="D360" s="136"/>
      <c r="E360" s="179"/>
      <c r="F360" s="179"/>
      <c r="G360" s="180"/>
      <c r="I360" s="179"/>
      <c r="J360" s="179"/>
    </row>
    <row r="361" spans="1:10" s="142" customFormat="1" ht="18" x14ac:dyDescent="0.2">
      <c r="A361" s="182"/>
      <c r="B361" s="136"/>
      <c r="C361" s="136"/>
      <c r="D361" s="136"/>
      <c r="E361" s="179"/>
      <c r="F361" s="179"/>
      <c r="G361" s="180"/>
      <c r="I361" s="179"/>
      <c r="J361" s="179"/>
    </row>
    <row r="362" spans="1:10" s="142" customFormat="1" ht="23.25" x14ac:dyDescent="0.2">
      <c r="A362" s="183"/>
      <c r="B362" s="136"/>
      <c r="C362" s="136"/>
      <c r="D362" s="136"/>
      <c r="E362" s="179"/>
      <c r="F362" s="179"/>
      <c r="G362" s="180"/>
      <c r="I362" s="179"/>
      <c r="J362" s="179"/>
    </row>
    <row r="363" spans="1:10" s="142" customFormat="1" x14ac:dyDescent="0.2">
      <c r="A363" s="178"/>
      <c r="B363" s="136"/>
      <c r="C363" s="136"/>
      <c r="D363" s="136"/>
      <c r="E363" s="179"/>
      <c r="F363" s="179"/>
      <c r="G363" s="180"/>
      <c r="I363" s="179"/>
      <c r="J363" s="179"/>
    </row>
    <row r="364" spans="1:10" s="142" customFormat="1" x14ac:dyDescent="0.2">
      <c r="A364" s="178"/>
      <c r="B364" s="136"/>
      <c r="C364" s="136"/>
      <c r="D364" s="136"/>
      <c r="E364" s="179"/>
      <c r="F364" s="179"/>
      <c r="G364" s="180"/>
      <c r="I364" s="179"/>
      <c r="J364" s="179"/>
    </row>
    <row r="365" spans="1:10" s="142" customFormat="1" x14ac:dyDescent="0.2">
      <c r="A365" s="178"/>
      <c r="B365" s="136"/>
      <c r="C365" s="136"/>
      <c r="D365" s="136"/>
      <c r="E365" s="179"/>
      <c r="F365" s="179"/>
      <c r="G365" s="180"/>
      <c r="I365" s="179"/>
      <c r="J365" s="179"/>
    </row>
    <row r="366" spans="1:10" s="142" customFormat="1" x14ac:dyDescent="0.2">
      <c r="A366" s="178"/>
      <c r="B366" s="136"/>
      <c r="C366" s="136"/>
      <c r="D366" s="136"/>
      <c r="E366" s="179"/>
      <c r="F366" s="179"/>
      <c r="G366" s="180"/>
      <c r="I366" s="179"/>
      <c r="J366" s="179"/>
    </row>
    <row r="367" spans="1:10" s="142" customFormat="1" x14ac:dyDescent="0.2">
      <c r="A367" s="178"/>
      <c r="B367" s="136"/>
      <c r="C367" s="136"/>
      <c r="D367" s="136"/>
      <c r="E367" s="179"/>
      <c r="F367" s="179"/>
      <c r="G367" s="180"/>
      <c r="I367" s="179"/>
      <c r="J367" s="179"/>
    </row>
    <row r="368" spans="1:10" s="142" customFormat="1" x14ac:dyDescent="0.2">
      <c r="A368" s="181"/>
      <c r="B368" s="136"/>
      <c r="C368" s="136"/>
      <c r="D368" s="136"/>
      <c r="E368" s="179"/>
      <c r="F368" s="179"/>
      <c r="G368" s="180"/>
      <c r="I368" s="179"/>
      <c r="J368" s="179"/>
    </row>
    <row r="369" spans="1:10" s="142" customFormat="1" x14ac:dyDescent="0.2">
      <c r="A369" s="181"/>
      <c r="B369" s="136"/>
      <c r="C369" s="136"/>
      <c r="D369" s="136"/>
      <c r="E369" s="179"/>
      <c r="F369" s="179"/>
      <c r="G369" s="180"/>
      <c r="I369" s="179"/>
      <c r="J369" s="179"/>
    </row>
    <row r="370" spans="1:10" s="142" customFormat="1" x14ac:dyDescent="0.2">
      <c r="A370" s="178"/>
      <c r="B370" s="136"/>
      <c r="C370" s="136"/>
      <c r="D370" s="136"/>
      <c r="E370" s="179"/>
      <c r="F370" s="179"/>
      <c r="G370" s="180"/>
      <c r="I370" s="179"/>
      <c r="J370" s="179"/>
    </row>
    <row r="371" spans="1:10" s="142" customFormat="1" x14ac:dyDescent="0.2">
      <c r="A371" s="178"/>
      <c r="B371" s="136"/>
      <c r="C371" s="136"/>
      <c r="D371" s="136"/>
      <c r="E371" s="179"/>
      <c r="F371" s="179"/>
      <c r="G371" s="180"/>
      <c r="I371" s="179"/>
      <c r="J371" s="179"/>
    </row>
    <row r="372" spans="1:10" s="142" customFormat="1" x14ac:dyDescent="0.2">
      <c r="A372" s="181"/>
      <c r="B372" s="136"/>
      <c r="C372" s="136"/>
      <c r="D372" s="136"/>
      <c r="E372" s="179"/>
      <c r="F372" s="179"/>
      <c r="G372" s="180"/>
      <c r="I372" s="179"/>
      <c r="J372" s="179"/>
    </row>
    <row r="373" spans="1:10" s="142" customFormat="1" x14ac:dyDescent="0.2">
      <c r="A373" s="178"/>
      <c r="B373" s="136"/>
      <c r="C373" s="136"/>
      <c r="D373" s="136"/>
      <c r="E373" s="179"/>
      <c r="F373" s="179"/>
      <c r="G373" s="180"/>
      <c r="I373" s="179"/>
      <c r="J373" s="179"/>
    </row>
    <row r="374" spans="1:10" s="142" customFormat="1" x14ac:dyDescent="0.2">
      <c r="A374" s="178"/>
      <c r="B374" s="136"/>
      <c r="C374" s="136"/>
      <c r="D374" s="136"/>
      <c r="E374" s="179"/>
      <c r="F374" s="179"/>
      <c r="G374" s="180"/>
      <c r="I374" s="179"/>
      <c r="J374" s="179"/>
    </row>
    <row r="375" spans="1:10" s="142" customFormat="1" x14ac:dyDescent="0.2">
      <c r="A375" s="178"/>
      <c r="B375" s="136"/>
      <c r="C375" s="136"/>
      <c r="D375" s="136"/>
      <c r="E375" s="179"/>
      <c r="F375" s="179"/>
      <c r="G375" s="180"/>
      <c r="I375" s="179"/>
      <c r="J375" s="179"/>
    </row>
    <row r="376" spans="1:10" s="142" customFormat="1" x14ac:dyDescent="0.2">
      <c r="A376" s="178"/>
      <c r="B376" s="136"/>
      <c r="C376" s="136"/>
      <c r="D376" s="136"/>
      <c r="E376" s="179"/>
      <c r="F376" s="179"/>
      <c r="G376" s="180"/>
      <c r="I376" s="179"/>
      <c r="J376" s="179"/>
    </row>
    <row r="377" spans="1:10" s="142" customFormat="1" x14ac:dyDescent="0.2">
      <c r="A377" s="178"/>
      <c r="B377" s="136"/>
      <c r="C377" s="136"/>
      <c r="D377" s="136"/>
      <c r="E377" s="179"/>
      <c r="F377" s="179"/>
      <c r="G377" s="180"/>
      <c r="I377" s="179"/>
      <c r="J377" s="179"/>
    </row>
    <row r="378" spans="1:10" s="142" customFormat="1" x14ac:dyDescent="0.2">
      <c r="A378" s="178"/>
      <c r="B378" s="136"/>
      <c r="C378" s="136"/>
      <c r="D378" s="136"/>
      <c r="E378" s="179"/>
      <c r="F378" s="179"/>
      <c r="G378" s="180"/>
      <c r="I378" s="179"/>
      <c r="J378" s="179"/>
    </row>
    <row r="379" spans="1:10" s="142" customFormat="1" x14ac:dyDescent="0.2">
      <c r="A379" s="178"/>
      <c r="B379" s="136"/>
      <c r="C379" s="136"/>
      <c r="D379" s="136"/>
      <c r="E379" s="179"/>
      <c r="F379" s="179"/>
      <c r="G379" s="180"/>
      <c r="I379" s="179"/>
      <c r="J379" s="179"/>
    </row>
    <row r="380" spans="1:10" s="142" customFormat="1" x14ac:dyDescent="0.2">
      <c r="A380" s="178"/>
      <c r="B380" s="136"/>
      <c r="C380" s="136"/>
      <c r="D380" s="136"/>
      <c r="E380" s="179"/>
      <c r="F380" s="179"/>
      <c r="G380" s="180"/>
      <c r="I380" s="179"/>
      <c r="J380" s="179"/>
    </row>
    <row r="381" spans="1:10" s="142" customFormat="1" x14ac:dyDescent="0.2">
      <c r="A381" s="178"/>
      <c r="B381" s="136"/>
      <c r="C381" s="136"/>
      <c r="D381" s="136"/>
      <c r="E381" s="179"/>
      <c r="F381" s="179"/>
      <c r="G381" s="180"/>
      <c r="I381" s="179"/>
      <c r="J381" s="179"/>
    </row>
    <row r="382" spans="1:10" s="142" customFormat="1" x14ac:dyDescent="0.2">
      <c r="A382" s="181"/>
      <c r="B382" s="136"/>
      <c r="C382" s="136"/>
      <c r="D382" s="136"/>
      <c r="E382" s="179"/>
      <c r="F382" s="179"/>
      <c r="G382" s="180"/>
      <c r="I382" s="179"/>
      <c r="J382" s="179"/>
    </row>
    <row r="383" spans="1:10" s="142" customFormat="1" x14ac:dyDescent="0.2">
      <c r="A383" s="178"/>
      <c r="B383" s="136"/>
      <c r="C383" s="136"/>
      <c r="D383" s="136"/>
      <c r="E383" s="179"/>
      <c r="F383" s="179"/>
      <c r="G383" s="180"/>
      <c r="I383" s="179"/>
      <c r="J383" s="179"/>
    </row>
    <row r="384" spans="1:10" s="142" customFormat="1" x14ac:dyDescent="0.2">
      <c r="A384" s="178"/>
      <c r="B384" s="136"/>
      <c r="C384" s="136"/>
      <c r="D384" s="136"/>
      <c r="E384" s="179"/>
      <c r="F384" s="179"/>
      <c r="G384" s="180"/>
      <c r="I384" s="179"/>
      <c r="J384" s="179"/>
    </row>
    <row r="385" spans="1:10" s="142" customFormat="1" x14ac:dyDescent="0.2">
      <c r="A385" s="178"/>
      <c r="B385" s="136"/>
      <c r="C385" s="136"/>
      <c r="D385" s="136"/>
      <c r="E385" s="179"/>
      <c r="F385" s="179"/>
      <c r="G385" s="180"/>
      <c r="I385" s="179"/>
      <c r="J385" s="179"/>
    </row>
    <row r="386" spans="1:10" s="142" customFormat="1" x14ac:dyDescent="0.2">
      <c r="A386" s="178"/>
      <c r="B386" s="136"/>
      <c r="C386" s="136"/>
      <c r="D386" s="136"/>
      <c r="E386" s="179"/>
      <c r="F386" s="179"/>
      <c r="G386" s="180"/>
      <c r="I386" s="179"/>
      <c r="J386" s="179"/>
    </row>
    <row r="387" spans="1:10" s="142" customFormat="1" x14ac:dyDescent="0.2">
      <c r="A387" s="178"/>
      <c r="B387" s="136"/>
      <c r="C387" s="136"/>
      <c r="D387" s="136"/>
      <c r="E387" s="179"/>
      <c r="F387" s="179"/>
      <c r="G387" s="180"/>
      <c r="I387" s="179"/>
      <c r="J387" s="179"/>
    </row>
    <row r="388" spans="1:10" s="142" customFormat="1" x14ac:dyDescent="0.2">
      <c r="A388" s="178"/>
      <c r="B388" s="136"/>
      <c r="C388" s="136"/>
      <c r="D388" s="136"/>
      <c r="E388" s="179"/>
      <c r="F388" s="179"/>
      <c r="G388" s="180"/>
      <c r="I388" s="179"/>
      <c r="J388" s="179"/>
    </row>
    <row r="389" spans="1:10" s="142" customFormat="1" x14ac:dyDescent="0.2">
      <c r="A389" s="178"/>
      <c r="B389" s="136"/>
      <c r="C389" s="136"/>
      <c r="D389" s="136"/>
      <c r="E389" s="179"/>
      <c r="F389" s="179"/>
      <c r="G389" s="180"/>
      <c r="I389" s="179"/>
      <c r="J389" s="179"/>
    </row>
    <row r="390" spans="1:10" s="142" customFormat="1" ht="20.25" x14ac:dyDescent="0.2">
      <c r="A390" s="184"/>
      <c r="B390" s="136"/>
      <c r="C390" s="136"/>
      <c r="D390" s="136"/>
      <c r="E390" s="179"/>
      <c r="F390" s="179"/>
      <c r="G390" s="180"/>
      <c r="I390" s="179"/>
      <c r="J390" s="179"/>
    </row>
    <row r="391" spans="1:10" s="142" customFormat="1" x14ac:dyDescent="0.2">
      <c r="A391" s="181"/>
      <c r="B391" s="136"/>
      <c r="C391" s="136"/>
      <c r="D391" s="136"/>
      <c r="E391" s="179"/>
      <c r="F391" s="179"/>
      <c r="G391" s="180"/>
      <c r="I391" s="179"/>
      <c r="J391" s="179"/>
    </row>
    <row r="392" spans="1:10" s="142" customFormat="1" x14ac:dyDescent="0.2">
      <c r="A392" s="181"/>
      <c r="B392" s="136"/>
      <c r="C392" s="136"/>
      <c r="D392" s="136"/>
      <c r="E392" s="179"/>
      <c r="F392" s="179"/>
      <c r="G392" s="180"/>
      <c r="I392" s="179"/>
      <c r="J392" s="179"/>
    </row>
    <row r="393" spans="1:10" s="142" customFormat="1" x14ac:dyDescent="0.2">
      <c r="A393" s="181"/>
      <c r="B393" s="136"/>
      <c r="C393" s="136"/>
      <c r="D393" s="136"/>
      <c r="E393" s="179"/>
      <c r="F393" s="179"/>
      <c r="G393" s="180"/>
      <c r="I393" s="179"/>
      <c r="J393" s="179"/>
    </row>
    <row r="394" spans="1:10" s="142" customFormat="1" x14ac:dyDescent="0.2">
      <c r="A394" s="181"/>
      <c r="B394" s="136"/>
      <c r="C394" s="136"/>
      <c r="D394" s="136"/>
      <c r="E394" s="179"/>
      <c r="F394" s="179"/>
      <c r="G394" s="180"/>
      <c r="I394" s="179"/>
      <c r="J394" s="179"/>
    </row>
    <row r="395" spans="1:10" s="142" customFormat="1" x14ac:dyDescent="0.2">
      <c r="A395" s="181"/>
      <c r="B395" s="136"/>
      <c r="C395" s="136"/>
      <c r="D395" s="136"/>
      <c r="E395" s="179"/>
      <c r="F395" s="179"/>
      <c r="G395" s="180"/>
      <c r="I395" s="179"/>
      <c r="J395" s="179"/>
    </row>
    <row r="396" spans="1:10" s="142" customFormat="1" x14ac:dyDescent="0.2">
      <c r="A396" s="181"/>
      <c r="B396" s="136"/>
      <c r="C396" s="136"/>
      <c r="D396" s="136"/>
      <c r="E396" s="179"/>
      <c r="F396" s="179"/>
      <c r="G396" s="180"/>
      <c r="I396" s="179"/>
      <c r="J396" s="179"/>
    </row>
    <row r="397" spans="1:10" s="142" customFormat="1" x14ac:dyDescent="0.2">
      <c r="A397" s="181"/>
      <c r="B397" s="136"/>
      <c r="C397" s="136"/>
      <c r="D397" s="136"/>
      <c r="E397" s="179"/>
      <c r="F397" s="179"/>
      <c r="G397" s="180"/>
      <c r="I397" s="179"/>
      <c r="J397" s="179"/>
    </row>
    <row r="398" spans="1:10" s="142" customFormat="1" x14ac:dyDescent="0.2">
      <c r="A398" s="181"/>
      <c r="B398" s="136"/>
      <c r="C398" s="136"/>
      <c r="D398" s="136"/>
      <c r="E398" s="179"/>
      <c r="F398" s="179"/>
      <c r="G398" s="180"/>
      <c r="I398" s="179"/>
      <c r="J398" s="179"/>
    </row>
    <row r="399" spans="1:10" s="142" customFormat="1" x14ac:dyDescent="0.2">
      <c r="A399" s="181"/>
      <c r="B399" s="136"/>
      <c r="C399" s="136"/>
      <c r="D399" s="136"/>
      <c r="E399" s="179"/>
      <c r="F399" s="179"/>
      <c r="G399" s="180"/>
      <c r="I399" s="179"/>
      <c r="J399" s="179"/>
    </row>
    <row r="400" spans="1:10" s="142" customFormat="1" x14ac:dyDescent="0.2">
      <c r="A400" s="181"/>
      <c r="B400" s="136"/>
      <c r="C400" s="136"/>
      <c r="D400" s="136"/>
      <c r="E400" s="179"/>
      <c r="F400" s="179"/>
      <c r="G400" s="180"/>
      <c r="I400" s="179"/>
      <c r="J400" s="179"/>
    </row>
    <row r="401" spans="1:10" s="142" customFormat="1" x14ac:dyDescent="0.2">
      <c r="A401" s="181"/>
      <c r="B401" s="136"/>
      <c r="C401" s="136"/>
      <c r="D401" s="136"/>
      <c r="E401" s="179"/>
      <c r="F401" s="179"/>
      <c r="G401" s="180"/>
      <c r="I401" s="179"/>
      <c r="J401" s="179"/>
    </row>
    <row r="402" spans="1:10" s="142" customFormat="1" x14ac:dyDescent="0.2">
      <c r="A402" s="181"/>
      <c r="B402" s="136"/>
      <c r="C402" s="136"/>
      <c r="D402" s="136"/>
      <c r="E402" s="179"/>
      <c r="F402" s="179"/>
      <c r="G402" s="180"/>
      <c r="I402" s="179"/>
      <c r="J402" s="179"/>
    </row>
    <row r="403" spans="1:10" s="142" customFormat="1" x14ac:dyDescent="0.2">
      <c r="A403" s="181"/>
      <c r="B403" s="136"/>
      <c r="C403" s="136"/>
      <c r="D403" s="136"/>
      <c r="E403" s="179"/>
      <c r="F403" s="179"/>
      <c r="G403" s="180"/>
      <c r="I403" s="179"/>
      <c r="J403" s="179"/>
    </row>
    <row r="404" spans="1:10" s="142" customFormat="1" x14ac:dyDescent="0.2">
      <c r="A404" s="181"/>
      <c r="B404" s="136"/>
      <c r="C404" s="136"/>
      <c r="D404" s="136"/>
      <c r="E404" s="179"/>
      <c r="F404" s="179"/>
      <c r="G404" s="180"/>
      <c r="I404" s="179"/>
      <c r="J404" s="179"/>
    </row>
    <row r="405" spans="1:10" s="142" customFormat="1" x14ac:dyDescent="0.2">
      <c r="A405" s="181"/>
      <c r="B405" s="136"/>
      <c r="C405" s="136"/>
      <c r="D405" s="136"/>
      <c r="E405" s="179"/>
      <c r="F405" s="179"/>
      <c r="G405" s="180"/>
      <c r="I405" s="179"/>
      <c r="J405" s="179"/>
    </row>
    <row r="406" spans="1:10" s="142" customFormat="1" x14ac:dyDescent="0.2">
      <c r="A406" s="181"/>
      <c r="B406" s="136"/>
      <c r="C406" s="136"/>
      <c r="D406" s="136"/>
      <c r="E406" s="179"/>
      <c r="F406" s="179"/>
      <c r="G406" s="180"/>
      <c r="I406" s="179"/>
      <c r="J406" s="179"/>
    </row>
    <row r="407" spans="1:10" s="142" customFormat="1" x14ac:dyDescent="0.2">
      <c r="A407" s="181"/>
      <c r="B407" s="136"/>
      <c r="C407" s="136"/>
      <c r="D407" s="136"/>
      <c r="E407" s="179"/>
      <c r="F407" s="179"/>
      <c r="G407" s="180"/>
      <c r="I407" s="179"/>
      <c r="J407" s="179"/>
    </row>
    <row r="408" spans="1:10" s="142" customFormat="1" x14ac:dyDescent="0.2">
      <c r="A408" s="181"/>
      <c r="B408" s="136"/>
      <c r="C408" s="136"/>
      <c r="D408" s="136"/>
      <c r="E408" s="179"/>
      <c r="F408" s="179"/>
      <c r="G408" s="180"/>
      <c r="I408" s="179"/>
      <c r="J408" s="179"/>
    </row>
    <row r="409" spans="1:10" s="142" customFormat="1" x14ac:dyDescent="0.2">
      <c r="A409" s="181"/>
      <c r="B409" s="136"/>
      <c r="C409" s="136"/>
      <c r="D409" s="136"/>
      <c r="E409" s="179"/>
      <c r="F409" s="179"/>
      <c r="G409" s="180"/>
      <c r="I409" s="179"/>
      <c r="J409" s="179"/>
    </row>
    <row r="410" spans="1:10" s="142" customFormat="1" x14ac:dyDescent="0.2">
      <c r="A410" s="181"/>
      <c r="B410" s="136"/>
      <c r="C410" s="136"/>
      <c r="D410" s="136"/>
      <c r="E410" s="179"/>
      <c r="F410" s="179"/>
      <c r="G410" s="180"/>
      <c r="I410" s="179"/>
      <c r="J410" s="179"/>
    </row>
    <row r="411" spans="1:10" s="142" customFormat="1" x14ac:dyDescent="0.2">
      <c r="A411" s="181"/>
      <c r="B411" s="136"/>
      <c r="C411" s="136"/>
      <c r="D411" s="136"/>
      <c r="E411" s="179"/>
      <c r="F411" s="179"/>
      <c r="G411" s="180"/>
      <c r="I411" s="179"/>
      <c r="J411" s="179"/>
    </row>
    <row r="412" spans="1:10" s="142" customFormat="1" x14ac:dyDescent="0.2">
      <c r="A412" s="181"/>
      <c r="B412" s="136"/>
      <c r="C412" s="136"/>
      <c r="D412" s="136"/>
      <c r="E412" s="179"/>
      <c r="F412" s="179"/>
      <c r="G412" s="180"/>
      <c r="I412" s="179"/>
      <c r="J412" s="179"/>
    </row>
    <row r="413" spans="1:10" s="142" customFormat="1" x14ac:dyDescent="0.2">
      <c r="A413" s="181"/>
      <c r="B413" s="136"/>
      <c r="C413" s="136"/>
      <c r="D413" s="136"/>
      <c r="E413" s="179"/>
      <c r="F413" s="179"/>
      <c r="G413" s="180"/>
      <c r="I413" s="179"/>
      <c r="J413" s="179"/>
    </row>
    <row r="414" spans="1:10" s="142" customFormat="1" x14ac:dyDescent="0.2">
      <c r="A414" s="181"/>
      <c r="B414" s="136"/>
      <c r="C414" s="136"/>
      <c r="D414" s="136"/>
      <c r="E414" s="179"/>
      <c r="F414" s="179"/>
      <c r="G414" s="180"/>
      <c r="I414" s="179"/>
      <c r="J414" s="179"/>
    </row>
    <row r="415" spans="1:10" s="142" customFormat="1" x14ac:dyDescent="0.2">
      <c r="A415" s="181"/>
      <c r="B415" s="136"/>
      <c r="C415" s="136"/>
      <c r="D415" s="136"/>
      <c r="E415" s="179"/>
      <c r="F415" s="179"/>
      <c r="G415" s="180"/>
      <c r="I415" s="179"/>
      <c r="J415" s="179"/>
    </row>
    <row r="416" spans="1:10" s="142" customFormat="1" x14ac:dyDescent="0.2">
      <c r="A416" s="181"/>
      <c r="B416" s="136"/>
      <c r="C416" s="136"/>
      <c r="D416" s="136"/>
      <c r="E416" s="179"/>
      <c r="F416" s="179"/>
      <c r="G416" s="180"/>
      <c r="I416" s="179"/>
      <c r="J416" s="179"/>
    </row>
    <row r="417" spans="1:10" s="142" customFormat="1" x14ac:dyDescent="0.2">
      <c r="A417" s="181"/>
      <c r="B417" s="136"/>
      <c r="C417" s="136"/>
      <c r="D417" s="136"/>
      <c r="E417" s="179"/>
      <c r="F417" s="179"/>
      <c r="G417" s="180"/>
      <c r="I417" s="179"/>
      <c r="J417" s="179"/>
    </row>
    <row r="418" spans="1:10" s="142" customFormat="1" x14ac:dyDescent="0.2">
      <c r="A418" s="181"/>
      <c r="B418" s="136"/>
      <c r="C418" s="136"/>
      <c r="D418" s="136"/>
      <c r="E418" s="179"/>
      <c r="F418" s="179"/>
      <c r="G418" s="180"/>
      <c r="I418" s="179"/>
      <c r="J418" s="179"/>
    </row>
    <row r="419" spans="1:10" s="142" customFormat="1" x14ac:dyDescent="0.2">
      <c r="A419" s="181"/>
      <c r="B419" s="136"/>
      <c r="C419" s="136"/>
      <c r="D419" s="136"/>
      <c r="E419" s="179"/>
      <c r="F419" s="179"/>
      <c r="G419" s="180"/>
      <c r="I419" s="179"/>
      <c r="J419" s="179"/>
    </row>
    <row r="420" spans="1:10" s="142" customFormat="1" x14ac:dyDescent="0.2">
      <c r="A420" s="181"/>
      <c r="B420" s="136"/>
      <c r="C420" s="136"/>
      <c r="D420" s="136"/>
      <c r="E420" s="179"/>
      <c r="F420" s="179"/>
      <c r="G420" s="180"/>
      <c r="I420" s="179"/>
      <c r="J420" s="179"/>
    </row>
    <row r="421" spans="1:10" s="142" customFormat="1" x14ac:dyDescent="0.2">
      <c r="A421" s="181"/>
      <c r="B421" s="136"/>
      <c r="C421" s="136"/>
      <c r="D421" s="136"/>
      <c r="E421" s="179"/>
      <c r="F421" s="179"/>
      <c r="G421" s="180"/>
      <c r="I421" s="179"/>
      <c r="J421" s="179"/>
    </row>
    <row r="422" spans="1:10" s="142" customFormat="1" x14ac:dyDescent="0.2">
      <c r="A422" s="181"/>
      <c r="B422" s="136"/>
      <c r="C422" s="136"/>
      <c r="D422" s="136"/>
      <c r="E422" s="179"/>
      <c r="F422" s="179"/>
      <c r="G422" s="180"/>
      <c r="I422" s="179"/>
      <c r="J422" s="179"/>
    </row>
    <row r="423" spans="1:10" s="142" customFormat="1" x14ac:dyDescent="0.2">
      <c r="A423" s="181"/>
      <c r="B423" s="136"/>
      <c r="C423" s="136"/>
      <c r="D423" s="136"/>
      <c r="E423" s="179"/>
      <c r="F423" s="179"/>
      <c r="G423" s="180"/>
      <c r="I423" s="179"/>
      <c r="J423" s="179"/>
    </row>
    <row r="424" spans="1:10" s="142" customFormat="1" x14ac:dyDescent="0.2">
      <c r="A424" s="181"/>
      <c r="B424" s="136"/>
      <c r="C424" s="136"/>
      <c r="D424" s="136"/>
      <c r="E424" s="179"/>
      <c r="F424" s="179"/>
      <c r="G424" s="180"/>
      <c r="I424" s="179"/>
      <c r="J424" s="179"/>
    </row>
    <row r="425" spans="1:10" s="142" customFormat="1" x14ac:dyDescent="0.2">
      <c r="A425" s="181"/>
      <c r="B425" s="136"/>
      <c r="C425" s="136"/>
      <c r="D425" s="136"/>
      <c r="E425" s="179"/>
      <c r="F425" s="179"/>
      <c r="G425" s="180"/>
      <c r="I425" s="179"/>
      <c r="J425" s="179"/>
    </row>
    <row r="426" spans="1:10" s="142" customFormat="1" x14ac:dyDescent="0.2">
      <c r="A426" s="181"/>
      <c r="B426" s="136"/>
      <c r="C426" s="136"/>
      <c r="D426" s="136"/>
      <c r="E426" s="179"/>
      <c r="F426" s="179"/>
      <c r="G426" s="180"/>
      <c r="I426" s="179"/>
      <c r="J426" s="179"/>
    </row>
    <row r="427" spans="1:10" s="142" customFormat="1" x14ac:dyDescent="0.2">
      <c r="A427" s="181"/>
      <c r="B427" s="136"/>
      <c r="C427" s="136"/>
      <c r="D427" s="136"/>
      <c r="E427" s="179"/>
      <c r="F427" s="179"/>
      <c r="G427" s="180"/>
      <c r="I427" s="179"/>
      <c r="J427" s="179"/>
    </row>
    <row r="428" spans="1:10" s="142" customFormat="1" x14ac:dyDescent="0.2">
      <c r="A428" s="181"/>
      <c r="B428" s="136"/>
      <c r="C428" s="136"/>
      <c r="D428" s="136"/>
      <c r="E428" s="179"/>
      <c r="F428" s="179"/>
      <c r="G428" s="180"/>
      <c r="I428" s="179"/>
      <c r="J428" s="179"/>
    </row>
    <row r="429" spans="1:10" s="142" customFormat="1" x14ac:dyDescent="0.2">
      <c r="A429" s="181"/>
      <c r="B429" s="136"/>
      <c r="C429" s="136"/>
      <c r="D429" s="136"/>
      <c r="E429" s="179"/>
      <c r="F429" s="179"/>
      <c r="G429" s="180"/>
      <c r="I429" s="179"/>
      <c r="J429" s="179"/>
    </row>
    <row r="430" spans="1:10" s="142" customFormat="1" x14ac:dyDescent="0.2">
      <c r="A430" s="181"/>
      <c r="B430" s="136"/>
      <c r="C430" s="136"/>
      <c r="D430" s="136"/>
      <c r="E430" s="179"/>
      <c r="F430" s="179"/>
      <c r="G430" s="180"/>
      <c r="I430" s="179"/>
      <c r="J430" s="179"/>
    </row>
    <row r="431" spans="1:10" s="142" customFormat="1" x14ac:dyDescent="0.2">
      <c r="A431" s="181"/>
      <c r="B431" s="136"/>
      <c r="C431" s="136"/>
      <c r="D431" s="136"/>
      <c r="E431" s="179"/>
      <c r="F431" s="179"/>
      <c r="G431" s="180"/>
      <c r="I431" s="179"/>
      <c r="J431" s="179"/>
    </row>
    <row r="432" spans="1:10" s="142" customFormat="1" x14ac:dyDescent="0.2">
      <c r="A432" s="181"/>
      <c r="B432" s="136"/>
      <c r="C432" s="136"/>
      <c r="D432" s="136"/>
      <c r="E432" s="179"/>
      <c r="F432" s="179"/>
      <c r="G432" s="180"/>
      <c r="I432" s="179"/>
      <c r="J432" s="179"/>
    </row>
    <row r="433" spans="1:10" s="142" customFormat="1" x14ac:dyDescent="0.2">
      <c r="A433" s="181"/>
      <c r="B433" s="136"/>
      <c r="C433" s="136"/>
      <c r="D433" s="136"/>
      <c r="E433" s="179"/>
      <c r="F433" s="179"/>
      <c r="G433" s="180"/>
      <c r="I433" s="179"/>
      <c r="J433" s="179"/>
    </row>
    <row r="434" spans="1:10" s="142" customFormat="1" x14ac:dyDescent="0.2">
      <c r="A434" s="181"/>
      <c r="B434" s="136"/>
      <c r="C434" s="136"/>
      <c r="D434" s="136"/>
      <c r="E434" s="179"/>
      <c r="F434" s="179"/>
      <c r="G434" s="180"/>
      <c r="I434" s="179"/>
      <c r="J434" s="179"/>
    </row>
    <row r="435" spans="1:10" s="142" customFormat="1" x14ac:dyDescent="0.2">
      <c r="A435" s="181"/>
      <c r="B435" s="136"/>
      <c r="C435" s="136"/>
      <c r="D435" s="136"/>
      <c r="E435" s="179"/>
      <c r="F435" s="179"/>
      <c r="G435" s="180"/>
      <c r="I435" s="179"/>
      <c r="J435" s="179"/>
    </row>
    <row r="436" spans="1:10" x14ac:dyDescent="0.2">
      <c r="A436" s="14"/>
    </row>
    <row r="437" spans="1:10" x14ac:dyDescent="0.2">
      <c r="A437" s="14"/>
    </row>
    <row r="438" spans="1:10" x14ac:dyDescent="0.2">
      <c r="A438" s="14"/>
    </row>
    <row r="439" spans="1:10" x14ac:dyDescent="0.2">
      <c r="A439" s="14"/>
    </row>
    <row r="440" spans="1:10" x14ac:dyDescent="0.2">
      <c r="A440" s="14"/>
    </row>
    <row r="441" spans="1:10" x14ac:dyDescent="0.2">
      <c r="A441" s="14"/>
    </row>
    <row r="442" spans="1:10" x14ac:dyDescent="0.2">
      <c r="A442" s="14"/>
    </row>
    <row r="443" spans="1:10" x14ac:dyDescent="0.2">
      <c r="A443" s="14"/>
    </row>
    <row r="444" spans="1:10" x14ac:dyDescent="0.2">
      <c r="A444" s="14"/>
    </row>
    <row r="445" spans="1:10" x14ac:dyDescent="0.2">
      <c r="A445" s="14"/>
    </row>
    <row r="446" spans="1:10" x14ac:dyDescent="0.2">
      <c r="A446" s="14"/>
    </row>
    <row r="447" spans="1:10" x14ac:dyDescent="0.2">
      <c r="A447" s="14"/>
    </row>
    <row r="448" spans="1:10" x14ac:dyDescent="0.2">
      <c r="A448" s="14"/>
    </row>
    <row r="449" spans="1:1" x14ac:dyDescent="0.2">
      <c r="A449" s="14"/>
    </row>
    <row r="450" spans="1:1" x14ac:dyDescent="0.2">
      <c r="A450" s="14"/>
    </row>
    <row r="451" spans="1:1" x14ac:dyDescent="0.2">
      <c r="A451" s="14"/>
    </row>
    <row r="452" spans="1:1" x14ac:dyDescent="0.2">
      <c r="A452" s="14"/>
    </row>
    <row r="453" spans="1:1" x14ac:dyDescent="0.2">
      <c r="A453" s="14"/>
    </row>
    <row r="454" spans="1:1" x14ac:dyDescent="0.2">
      <c r="A454" s="14"/>
    </row>
    <row r="455" spans="1:1" x14ac:dyDescent="0.2">
      <c r="A455" s="14"/>
    </row>
    <row r="456" spans="1:1" x14ac:dyDescent="0.2">
      <c r="A456" s="14"/>
    </row>
    <row r="457" spans="1:1" x14ac:dyDescent="0.2">
      <c r="A457" s="14"/>
    </row>
    <row r="458" spans="1:1" x14ac:dyDescent="0.2">
      <c r="A458" s="14"/>
    </row>
    <row r="459" spans="1:1" x14ac:dyDescent="0.2">
      <c r="A459" s="14"/>
    </row>
    <row r="460" spans="1:1" x14ac:dyDescent="0.2">
      <c r="A460" s="14"/>
    </row>
    <row r="461" spans="1:1" x14ac:dyDescent="0.2">
      <c r="A461" s="14"/>
    </row>
    <row r="462" spans="1:1" x14ac:dyDescent="0.2">
      <c r="A462" s="14"/>
    </row>
    <row r="463" spans="1:1" x14ac:dyDescent="0.2">
      <c r="A463" s="14"/>
    </row>
    <row r="464" spans="1:1" x14ac:dyDescent="0.2">
      <c r="A464" s="14"/>
    </row>
    <row r="465" spans="1:1" x14ac:dyDescent="0.2">
      <c r="A465" s="14"/>
    </row>
    <row r="466" spans="1:1" x14ac:dyDescent="0.2">
      <c r="A466" s="14"/>
    </row>
    <row r="467" spans="1:1" x14ac:dyDescent="0.2">
      <c r="A467" s="14"/>
    </row>
    <row r="468" spans="1:1" x14ac:dyDescent="0.2">
      <c r="A468" s="14"/>
    </row>
    <row r="469" spans="1:1" x14ac:dyDescent="0.2">
      <c r="A469" s="14"/>
    </row>
    <row r="470" spans="1:1" x14ac:dyDescent="0.2">
      <c r="A470" s="14"/>
    </row>
    <row r="471" spans="1:1" x14ac:dyDescent="0.2">
      <c r="A471" s="14"/>
    </row>
    <row r="472" spans="1:1" x14ac:dyDescent="0.2">
      <c r="A472" s="14"/>
    </row>
    <row r="473" spans="1:1" x14ac:dyDescent="0.2">
      <c r="A473" s="14"/>
    </row>
    <row r="474" spans="1:1" x14ac:dyDescent="0.2">
      <c r="A474" s="14"/>
    </row>
    <row r="475" spans="1:1" x14ac:dyDescent="0.2">
      <c r="A475" s="14"/>
    </row>
    <row r="476" spans="1:1" x14ac:dyDescent="0.2">
      <c r="A476" s="14"/>
    </row>
    <row r="477" spans="1:1" x14ac:dyDescent="0.2">
      <c r="A477" s="14"/>
    </row>
    <row r="478" spans="1:1" x14ac:dyDescent="0.2">
      <c r="A478" s="14"/>
    </row>
    <row r="479" spans="1:1" x14ac:dyDescent="0.2">
      <c r="A479" s="14"/>
    </row>
    <row r="480" spans="1:1" x14ac:dyDescent="0.2">
      <c r="A480" s="14"/>
    </row>
    <row r="481" spans="1:1" x14ac:dyDescent="0.2">
      <c r="A481" s="14"/>
    </row>
    <row r="482" spans="1:1" x14ac:dyDescent="0.2">
      <c r="A482" s="14"/>
    </row>
    <row r="483" spans="1:1" x14ac:dyDescent="0.2">
      <c r="A483" s="14"/>
    </row>
    <row r="484" spans="1:1" x14ac:dyDescent="0.2">
      <c r="A484" s="14"/>
    </row>
    <row r="485" spans="1:1" x14ac:dyDescent="0.2">
      <c r="A485" s="14"/>
    </row>
    <row r="486" spans="1:1" x14ac:dyDescent="0.2">
      <c r="A486" s="14"/>
    </row>
    <row r="487" spans="1:1" x14ac:dyDescent="0.2">
      <c r="A487" s="14"/>
    </row>
    <row r="488" spans="1:1" x14ac:dyDescent="0.2">
      <c r="A488" s="14"/>
    </row>
    <row r="489" spans="1:1" x14ac:dyDescent="0.2">
      <c r="A489" s="14"/>
    </row>
    <row r="490" spans="1:1" x14ac:dyDescent="0.2">
      <c r="A490" s="14"/>
    </row>
    <row r="491" spans="1:1" x14ac:dyDescent="0.2">
      <c r="A491" s="14"/>
    </row>
    <row r="492" spans="1:1" x14ac:dyDescent="0.2">
      <c r="A492" s="14"/>
    </row>
    <row r="493" spans="1:1" x14ac:dyDescent="0.2">
      <c r="A493" s="14"/>
    </row>
    <row r="494" spans="1:1" x14ac:dyDescent="0.2">
      <c r="A494" s="14"/>
    </row>
    <row r="495" spans="1:1" x14ac:dyDescent="0.2">
      <c r="A495" s="14"/>
    </row>
    <row r="496" spans="1:1" x14ac:dyDescent="0.2">
      <c r="A496" s="14"/>
    </row>
    <row r="497" spans="1:1" x14ac:dyDescent="0.2">
      <c r="A497" s="14"/>
    </row>
    <row r="498" spans="1:1" x14ac:dyDescent="0.2">
      <c r="A498" s="14"/>
    </row>
    <row r="499" spans="1:1" x14ac:dyDescent="0.2">
      <c r="A499" s="14"/>
    </row>
    <row r="500" spans="1:1" x14ac:dyDescent="0.2">
      <c r="A500" s="14"/>
    </row>
    <row r="501" spans="1:1" x14ac:dyDescent="0.2">
      <c r="A501" s="14"/>
    </row>
    <row r="502" spans="1:1" x14ac:dyDescent="0.2">
      <c r="A502" s="14"/>
    </row>
    <row r="503" spans="1:1" x14ac:dyDescent="0.2">
      <c r="A503" s="14"/>
    </row>
    <row r="504" spans="1:1" x14ac:dyDescent="0.2">
      <c r="A504" s="14"/>
    </row>
    <row r="505" spans="1:1" x14ac:dyDescent="0.2">
      <c r="A505" s="14"/>
    </row>
    <row r="506" spans="1:1" x14ac:dyDescent="0.2">
      <c r="A506" s="14"/>
    </row>
    <row r="507" spans="1:1" x14ac:dyDescent="0.2">
      <c r="A507" s="14"/>
    </row>
    <row r="508" spans="1:1" x14ac:dyDescent="0.2">
      <c r="A508" s="14"/>
    </row>
    <row r="509" spans="1:1" x14ac:dyDescent="0.2">
      <c r="A509" s="14"/>
    </row>
    <row r="510" spans="1:1" x14ac:dyDescent="0.2">
      <c r="A510" s="14"/>
    </row>
    <row r="511" spans="1:1" x14ac:dyDescent="0.2">
      <c r="A511" s="14"/>
    </row>
    <row r="512" spans="1:1" x14ac:dyDescent="0.2">
      <c r="A512" s="14"/>
    </row>
    <row r="513" spans="1:1" x14ac:dyDescent="0.2">
      <c r="A513" s="14"/>
    </row>
    <row r="514" spans="1:1" x14ac:dyDescent="0.2">
      <c r="A514" s="14"/>
    </row>
    <row r="515" spans="1:1" x14ac:dyDescent="0.2">
      <c r="A515" s="14"/>
    </row>
    <row r="516" spans="1:1" x14ac:dyDescent="0.2">
      <c r="A516" s="14"/>
    </row>
    <row r="517" spans="1:1" x14ac:dyDescent="0.2">
      <c r="A517" s="14"/>
    </row>
    <row r="518" spans="1:1" x14ac:dyDescent="0.2">
      <c r="A518" s="14"/>
    </row>
    <row r="519" spans="1:1" x14ac:dyDescent="0.2">
      <c r="A519" s="14"/>
    </row>
    <row r="520" spans="1:1" x14ac:dyDescent="0.2">
      <c r="A520" s="14"/>
    </row>
    <row r="521" spans="1:1" x14ac:dyDescent="0.2">
      <c r="A521" s="14"/>
    </row>
    <row r="522" spans="1:1" x14ac:dyDescent="0.2">
      <c r="A522" s="14"/>
    </row>
    <row r="523" spans="1:1" x14ac:dyDescent="0.2">
      <c r="A523" s="14"/>
    </row>
    <row r="524" spans="1:1" x14ac:dyDescent="0.2">
      <c r="A524" s="14"/>
    </row>
    <row r="525" spans="1:1" x14ac:dyDescent="0.2">
      <c r="A525" s="14"/>
    </row>
    <row r="526" spans="1:1" x14ac:dyDescent="0.2">
      <c r="A526" s="14"/>
    </row>
    <row r="527" spans="1:1" x14ac:dyDescent="0.2">
      <c r="A527" s="14"/>
    </row>
    <row r="528" spans="1:1" x14ac:dyDescent="0.2">
      <c r="A528" s="14"/>
    </row>
    <row r="529" spans="1:1" x14ac:dyDescent="0.2">
      <c r="A529" s="14"/>
    </row>
    <row r="530" spans="1:1" x14ac:dyDescent="0.2">
      <c r="A530" s="14"/>
    </row>
    <row r="531" spans="1:1" x14ac:dyDescent="0.2">
      <c r="A531" s="14"/>
    </row>
    <row r="532" spans="1:1" x14ac:dyDescent="0.2">
      <c r="A532" s="14"/>
    </row>
    <row r="533" spans="1:1" x14ac:dyDescent="0.2">
      <c r="A533" s="14"/>
    </row>
    <row r="534" spans="1:1" x14ac:dyDescent="0.2">
      <c r="A534" s="14"/>
    </row>
    <row r="535" spans="1:1" x14ac:dyDescent="0.2">
      <c r="A535" s="14"/>
    </row>
    <row r="536" spans="1:1" x14ac:dyDescent="0.2">
      <c r="A536" s="14"/>
    </row>
    <row r="537" spans="1:1" x14ac:dyDescent="0.2">
      <c r="A537" s="14"/>
    </row>
    <row r="538" spans="1:1" x14ac:dyDescent="0.2">
      <c r="A538" s="14"/>
    </row>
    <row r="539" spans="1:1" x14ac:dyDescent="0.2">
      <c r="A539" s="14"/>
    </row>
    <row r="540" spans="1:1" x14ac:dyDescent="0.2">
      <c r="A540" s="14"/>
    </row>
    <row r="541" spans="1:1" x14ac:dyDescent="0.2">
      <c r="A541" s="14"/>
    </row>
    <row r="542" spans="1:1" x14ac:dyDescent="0.2">
      <c r="A542" s="14"/>
    </row>
    <row r="543" spans="1:1" x14ac:dyDescent="0.2">
      <c r="A543" s="14"/>
    </row>
    <row r="544" spans="1:1" x14ac:dyDescent="0.2">
      <c r="A544" s="14"/>
    </row>
    <row r="545" spans="1:1" x14ac:dyDescent="0.2">
      <c r="A545" s="14"/>
    </row>
    <row r="546" spans="1:1" x14ac:dyDescent="0.2">
      <c r="A546" s="14"/>
    </row>
    <row r="547" spans="1:1" x14ac:dyDescent="0.2">
      <c r="A547" s="14"/>
    </row>
    <row r="548" spans="1:1" x14ac:dyDescent="0.2">
      <c r="A548" s="14"/>
    </row>
    <row r="549" spans="1:1" x14ac:dyDescent="0.2">
      <c r="A549" s="14"/>
    </row>
    <row r="550" spans="1:1" x14ac:dyDescent="0.2">
      <c r="A550" s="14"/>
    </row>
    <row r="551" spans="1:1" x14ac:dyDescent="0.2">
      <c r="A551" s="14"/>
    </row>
    <row r="552" spans="1:1" x14ac:dyDescent="0.2">
      <c r="A552" s="14"/>
    </row>
    <row r="553" spans="1:1" x14ac:dyDescent="0.2">
      <c r="A553" s="14"/>
    </row>
    <row r="554" spans="1:1" x14ac:dyDescent="0.2">
      <c r="A554" s="14"/>
    </row>
    <row r="555" spans="1:1" x14ac:dyDescent="0.2">
      <c r="A555" s="14"/>
    </row>
    <row r="556" spans="1:1" x14ac:dyDescent="0.2">
      <c r="A556" s="14"/>
    </row>
    <row r="557" spans="1:1" x14ac:dyDescent="0.2">
      <c r="A557" s="14"/>
    </row>
    <row r="558" spans="1:1" x14ac:dyDescent="0.2">
      <c r="A558" s="14"/>
    </row>
    <row r="559" spans="1:1" x14ac:dyDescent="0.2">
      <c r="A559" s="14"/>
    </row>
    <row r="560" spans="1:1" x14ac:dyDescent="0.2">
      <c r="A560" s="14"/>
    </row>
    <row r="561" spans="1:1" x14ac:dyDescent="0.2">
      <c r="A561" s="14"/>
    </row>
    <row r="562" spans="1:1" x14ac:dyDescent="0.2">
      <c r="A562" s="14"/>
    </row>
    <row r="563" spans="1:1" x14ac:dyDescent="0.2">
      <c r="A563" s="14"/>
    </row>
    <row r="564" spans="1:1" x14ac:dyDescent="0.2">
      <c r="A564" s="14"/>
    </row>
    <row r="565" spans="1:1" x14ac:dyDescent="0.2">
      <c r="A565" s="14"/>
    </row>
    <row r="566" spans="1:1" x14ac:dyDescent="0.2">
      <c r="A566" s="14"/>
    </row>
    <row r="567" spans="1:1" x14ac:dyDescent="0.2">
      <c r="A567" s="14"/>
    </row>
    <row r="568" spans="1:1" x14ac:dyDescent="0.2">
      <c r="A568" s="14"/>
    </row>
    <row r="569" spans="1:1" x14ac:dyDescent="0.2">
      <c r="A569" s="14"/>
    </row>
    <row r="570" spans="1:1" x14ac:dyDescent="0.2">
      <c r="A570" s="14"/>
    </row>
    <row r="571" spans="1:1" x14ac:dyDescent="0.2">
      <c r="A571" s="14"/>
    </row>
    <row r="572" spans="1:1" x14ac:dyDescent="0.2">
      <c r="A572" s="14"/>
    </row>
    <row r="573" spans="1:1" x14ac:dyDescent="0.2">
      <c r="A573" s="14"/>
    </row>
    <row r="574" spans="1:1" x14ac:dyDescent="0.2">
      <c r="A574" s="14"/>
    </row>
    <row r="575" spans="1:1" x14ac:dyDescent="0.2">
      <c r="A575" s="14"/>
    </row>
    <row r="576" spans="1:1" x14ac:dyDescent="0.2">
      <c r="A576" s="14"/>
    </row>
    <row r="577" spans="1:1" x14ac:dyDescent="0.2">
      <c r="A577" s="14"/>
    </row>
    <row r="578" spans="1:1" x14ac:dyDescent="0.2">
      <c r="A578" s="14"/>
    </row>
    <row r="579" spans="1:1" x14ac:dyDescent="0.2">
      <c r="A579" s="14"/>
    </row>
    <row r="580" spans="1:1" x14ac:dyDescent="0.2">
      <c r="A580" s="14"/>
    </row>
    <row r="581" spans="1:1" x14ac:dyDescent="0.2">
      <c r="A581" s="14"/>
    </row>
    <row r="582" spans="1:1" x14ac:dyDescent="0.2">
      <c r="A582" s="14"/>
    </row>
    <row r="583" spans="1:1" x14ac:dyDescent="0.2">
      <c r="A583" s="14"/>
    </row>
    <row r="584" spans="1:1" x14ac:dyDescent="0.2">
      <c r="A584" s="14"/>
    </row>
    <row r="585" spans="1:1" x14ac:dyDescent="0.2">
      <c r="A585" s="14"/>
    </row>
    <row r="586" spans="1:1" x14ac:dyDescent="0.2">
      <c r="A586" s="14"/>
    </row>
    <row r="587" spans="1:1" x14ac:dyDescent="0.2">
      <c r="A587" s="14"/>
    </row>
    <row r="588" spans="1:1" x14ac:dyDescent="0.2">
      <c r="A588" s="14"/>
    </row>
    <row r="589" spans="1:1" x14ac:dyDescent="0.2">
      <c r="A589" s="14"/>
    </row>
    <row r="590" spans="1:1" x14ac:dyDescent="0.2">
      <c r="A590" s="14"/>
    </row>
    <row r="591" spans="1:1" x14ac:dyDescent="0.2">
      <c r="A591" s="14"/>
    </row>
    <row r="592" spans="1:1" x14ac:dyDescent="0.2">
      <c r="A592" s="14"/>
    </row>
  </sheetData>
  <mergeCells count="4">
    <mergeCell ref="A1:H1"/>
    <mergeCell ref="A3:H3"/>
    <mergeCell ref="A267:H267"/>
    <mergeCell ref="I1:J1"/>
  </mergeCells>
  <pageMargins left="0.7" right="0.7" top="0.75" bottom="0.75" header="0.3" footer="0.3"/>
  <pageSetup scale="97" fitToHeight="14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E02E-A92F-4774-9DEB-D6C48BB16F02}">
  <sheetPr>
    <tabColor rgb="FFFFFF00"/>
  </sheetPr>
  <dimension ref="A1:C302"/>
  <sheetViews>
    <sheetView topLeftCell="A146" zoomScale="130" zoomScaleNormal="130" workbookViewId="0">
      <selection activeCell="A302" sqref="A302"/>
    </sheetView>
  </sheetViews>
  <sheetFormatPr defaultRowHeight="14.25" x14ac:dyDescent="0.2"/>
  <cols>
    <col min="1" max="1" width="9" style="131"/>
    <col min="2" max="2" width="41.25" customWidth="1"/>
    <col min="3" max="3" width="18" customWidth="1"/>
  </cols>
  <sheetData>
    <row r="1" spans="1:3" ht="29.25" customHeight="1" x14ac:dyDescent="0.25">
      <c r="B1" s="305" t="s">
        <v>377</v>
      </c>
    </row>
    <row r="6" spans="1:3" ht="31.5" customHeight="1" x14ac:dyDescent="0.2">
      <c r="A6" s="132">
        <v>1</v>
      </c>
      <c r="B6" s="84" t="s">
        <v>245</v>
      </c>
      <c r="C6" s="133">
        <f>'Initial Allocation'!H6</f>
        <v>0</v>
      </c>
    </row>
    <row r="7" spans="1:3" s="130" customFormat="1" ht="20.100000000000001" customHeight="1" x14ac:dyDescent="0.2">
      <c r="A7" s="132">
        <v>2</v>
      </c>
      <c r="B7" s="81" t="s">
        <v>116</v>
      </c>
      <c r="C7" s="133">
        <f>'Initial Allocation'!H7</f>
        <v>3500</v>
      </c>
    </row>
    <row r="8" spans="1:3" s="130" customFormat="1" ht="20.100000000000001" customHeight="1" x14ac:dyDescent="0.2">
      <c r="A8" s="132">
        <v>3</v>
      </c>
      <c r="B8" s="21" t="s">
        <v>1</v>
      </c>
      <c r="C8" s="133">
        <f>'Initial Allocation'!H8</f>
        <v>0</v>
      </c>
    </row>
    <row r="9" spans="1:3" s="130" customFormat="1" ht="20.100000000000001" customHeight="1" x14ac:dyDescent="0.2">
      <c r="A9" s="132">
        <v>4</v>
      </c>
      <c r="B9" s="21" t="s">
        <v>287</v>
      </c>
      <c r="C9" s="133">
        <f>'Initial Allocation'!H9</f>
        <v>0</v>
      </c>
    </row>
    <row r="10" spans="1:3" s="130" customFormat="1" ht="28.5" customHeight="1" x14ac:dyDescent="0.2">
      <c r="A10" s="132">
        <v>5</v>
      </c>
      <c r="B10" s="21" t="s">
        <v>248</v>
      </c>
      <c r="C10" s="133">
        <f>'Initial Allocation'!H10</f>
        <v>0</v>
      </c>
    </row>
    <row r="11" spans="1:3" s="130" customFormat="1" ht="20.100000000000001" customHeight="1" x14ac:dyDescent="0.2">
      <c r="A11" s="132">
        <v>6</v>
      </c>
      <c r="B11" s="21" t="s">
        <v>313</v>
      </c>
      <c r="C11" s="133">
        <f>'Initial Allocation'!H11</f>
        <v>0</v>
      </c>
    </row>
    <row r="12" spans="1:3" s="130" customFormat="1" ht="20.100000000000001" customHeight="1" x14ac:dyDescent="0.2">
      <c r="A12" s="132">
        <v>7</v>
      </c>
      <c r="B12" s="21" t="s">
        <v>2</v>
      </c>
      <c r="C12" s="133">
        <f>'Initial Allocation'!H12</f>
        <v>5000</v>
      </c>
    </row>
    <row r="13" spans="1:3" s="130" customFormat="1" ht="20.100000000000001" customHeight="1" x14ac:dyDescent="0.2">
      <c r="A13" s="132">
        <v>8</v>
      </c>
      <c r="B13" s="21" t="s">
        <v>167</v>
      </c>
      <c r="C13" s="133">
        <f>'Initial Allocation'!H13</f>
        <v>0</v>
      </c>
    </row>
    <row r="14" spans="1:3" s="130" customFormat="1" ht="28.5" customHeight="1" x14ac:dyDescent="0.2">
      <c r="A14" s="132">
        <v>9</v>
      </c>
      <c r="B14" s="21" t="s">
        <v>206</v>
      </c>
      <c r="C14" s="133">
        <f>'Initial Allocation'!H14</f>
        <v>500</v>
      </c>
    </row>
    <row r="15" spans="1:3" s="130" customFormat="1" ht="20.100000000000001" customHeight="1" x14ac:dyDescent="0.2">
      <c r="A15" s="132">
        <v>10</v>
      </c>
      <c r="B15" s="21" t="s">
        <v>3</v>
      </c>
      <c r="C15" s="133">
        <f>'Initial Allocation'!H15</f>
        <v>0</v>
      </c>
    </row>
    <row r="16" spans="1:3" s="130" customFormat="1" ht="20.100000000000001" customHeight="1" x14ac:dyDescent="0.2">
      <c r="A16" s="132">
        <v>11</v>
      </c>
      <c r="B16" s="21" t="s">
        <v>129</v>
      </c>
      <c r="C16" s="133">
        <f>'Initial Allocation'!H16</f>
        <v>0</v>
      </c>
    </row>
    <row r="17" spans="1:3" s="130" customFormat="1" ht="20.100000000000001" customHeight="1" x14ac:dyDescent="0.2">
      <c r="A17" s="132">
        <v>12</v>
      </c>
      <c r="B17" s="21" t="s">
        <v>4</v>
      </c>
      <c r="C17" s="133">
        <f>'Initial Allocation'!H17</f>
        <v>2000</v>
      </c>
    </row>
    <row r="18" spans="1:3" s="130" customFormat="1" ht="20.100000000000001" customHeight="1" x14ac:dyDescent="0.2">
      <c r="A18" s="132">
        <v>13</v>
      </c>
      <c r="B18" s="21" t="s">
        <v>5</v>
      </c>
      <c r="C18" s="133">
        <f>'Initial Allocation'!H18</f>
        <v>5500</v>
      </c>
    </row>
    <row r="19" spans="1:3" s="130" customFormat="1" ht="20.100000000000001" customHeight="1" x14ac:dyDescent="0.2">
      <c r="A19" s="132">
        <v>14</v>
      </c>
      <c r="B19" s="124" t="s">
        <v>251</v>
      </c>
      <c r="C19" s="133">
        <f>'Initial Allocation'!H19</f>
        <v>0</v>
      </c>
    </row>
    <row r="20" spans="1:3" s="130" customFormat="1" ht="20.100000000000001" customHeight="1" x14ac:dyDescent="0.2">
      <c r="A20" s="132">
        <v>15</v>
      </c>
      <c r="B20" s="21" t="s">
        <v>121</v>
      </c>
      <c r="C20" s="133">
        <f>'Initial Allocation'!H20</f>
        <v>528</v>
      </c>
    </row>
    <row r="21" spans="1:3" s="130" customFormat="1" ht="20.100000000000001" customHeight="1" x14ac:dyDescent="0.2">
      <c r="A21" s="132">
        <v>16</v>
      </c>
      <c r="B21" s="21" t="s">
        <v>343</v>
      </c>
      <c r="C21" s="133">
        <f>'Initial Allocation'!H21</f>
        <v>0</v>
      </c>
    </row>
    <row r="22" spans="1:3" s="130" customFormat="1" ht="20.100000000000001" customHeight="1" x14ac:dyDescent="0.2">
      <c r="A22" s="131">
        <v>17</v>
      </c>
      <c r="B22" s="21" t="s">
        <v>250</v>
      </c>
      <c r="C22" s="133">
        <f>'Initial Allocation'!H22</f>
        <v>400</v>
      </c>
    </row>
    <row r="23" spans="1:3" s="130" customFormat="1" ht="20.100000000000001" customHeight="1" x14ac:dyDescent="0.2">
      <c r="A23" s="131">
        <v>18</v>
      </c>
      <c r="B23" s="21" t="s">
        <v>219</v>
      </c>
      <c r="C23" s="133">
        <f>'Initial Allocation'!H23</f>
        <v>0</v>
      </c>
    </row>
    <row r="24" spans="1:3" s="130" customFormat="1" ht="20.100000000000001" customHeight="1" x14ac:dyDescent="0.2">
      <c r="A24" s="131">
        <v>19</v>
      </c>
      <c r="B24" s="21" t="s">
        <v>350</v>
      </c>
      <c r="C24" s="133">
        <f>'Initial Allocation'!H24</f>
        <v>0</v>
      </c>
    </row>
    <row r="25" spans="1:3" s="130" customFormat="1" ht="20.100000000000001" customHeight="1" x14ac:dyDescent="0.2">
      <c r="A25" s="131">
        <v>20</v>
      </c>
      <c r="B25" s="21" t="s">
        <v>6</v>
      </c>
      <c r="C25" s="133">
        <f>'Initial Allocation'!H25</f>
        <v>4000</v>
      </c>
    </row>
    <row r="26" spans="1:3" s="130" customFormat="1" ht="20.100000000000001" customHeight="1" x14ac:dyDescent="0.2">
      <c r="A26" s="131">
        <v>21</v>
      </c>
      <c r="B26" s="19" t="s">
        <v>7</v>
      </c>
      <c r="C26" s="133">
        <f>'Initial Allocation'!H26</f>
        <v>4000</v>
      </c>
    </row>
    <row r="27" spans="1:3" ht="20.100000000000001" customHeight="1" x14ac:dyDescent="0.2">
      <c r="A27" s="131">
        <v>22</v>
      </c>
      <c r="B27" s="19" t="s">
        <v>8</v>
      </c>
      <c r="C27" s="133">
        <f>'Initial Allocation'!H27</f>
        <v>9000</v>
      </c>
    </row>
    <row r="28" spans="1:3" ht="27" customHeight="1" x14ac:dyDescent="0.2">
      <c r="A28" s="131">
        <v>23</v>
      </c>
      <c r="B28" s="19" t="s">
        <v>138</v>
      </c>
      <c r="C28" s="133">
        <f>'Initial Allocation'!H28</f>
        <v>1080</v>
      </c>
    </row>
    <row r="29" spans="1:3" ht="27" customHeight="1" x14ac:dyDescent="0.2">
      <c r="A29" s="131">
        <v>24</v>
      </c>
      <c r="B29" s="19" t="s">
        <v>365</v>
      </c>
      <c r="C29" s="133">
        <f>'Initial Allocation'!H29</f>
        <v>0</v>
      </c>
    </row>
    <row r="30" spans="1:3" ht="20.100000000000001" customHeight="1" x14ac:dyDescent="0.2">
      <c r="A30" s="131">
        <v>25</v>
      </c>
      <c r="B30" s="21" t="s">
        <v>95</v>
      </c>
      <c r="C30" s="133">
        <f>'Initial Allocation'!H30</f>
        <v>2600</v>
      </c>
    </row>
    <row r="31" spans="1:3" x14ac:dyDescent="0.2">
      <c r="A31" s="131">
        <v>26</v>
      </c>
      <c r="B31" s="19" t="s">
        <v>9</v>
      </c>
      <c r="C31" s="133">
        <f>'Initial Allocation'!H31</f>
        <v>500</v>
      </c>
    </row>
    <row r="32" spans="1:3" x14ac:dyDescent="0.2">
      <c r="A32" s="131">
        <v>27</v>
      </c>
      <c r="B32" s="19" t="s">
        <v>10</v>
      </c>
      <c r="C32" s="133">
        <f>'Initial Allocation'!H32</f>
        <v>0</v>
      </c>
    </row>
    <row r="33" spans="1:3" x14ac:dyDescent="0.2">
      <c r="A33" s="131">
        <v>28</v>
      </c>
      <c r="B33" s="19" t="s">
        <v>130</v>
      </c>
      <c r="C33" s="133">
        <f>'Initial Allocation'!H33</f>
        <v>0</v>
      </c>
    </row>
    <row r="34" spans="1:3" x14ac:dyDescent="0.2">
      <c r="A34" s="131">
        <v>29</v>
      </c>
      <c r="B34" s="19" t="s">
        <v>114</v>
      </c>
      <c r="C34" s="133">
        <f>'Initial Allocation'!H34</f>
        <v>2000</v>
      </c>
    </row>
    <row r="35" spans="1:3" x14ac:dyDescent="0.2">
      <c r="A35" s="131">
        <v>30</v>
      </c>
      <c r="B35" s="19" t="s">
        <v>11</v>
      </c>
      <c r="C35" s="133">
        <f>'Initial Allocation'!H35</f>
        <v>0</v>
      </c>
    </row>
    <row r="36" spans="1:3" x14ac:dyDescent="0.2">
      <c r="A36" s="131">
        <v>31</v>
      </c>
      <c r="B36" s="19" t="s">
        <v>117</v>
      </c>
      <c r="C36" s="133">
        <f>'Initial Allocation'!H36</f>
        <v>4500</v>
      </c>
    </row>
    <row r="37" spans="1:3" ht="20.100000000000001" customHeight="1" x14ac:dyDescent="0.2">
      <c r="A37" s="131">
        <v>32</v>
      </c>
      <c r="B37" s="21" t="s">
        <v>244</v>
      </c>
      <c r="C37" s="133">
        <f>'Initial Allocation'!H37</f>
        <v>520</v>
      </c>
    </row>
    <row r="38" spans="1:3" ht="20.100000000000001" customHeight="1" x14ac:dyDescent="0.2">
      <c r="A38" s="131">
        <v>33</v>
      </c>
      <c r="B38" s="19" t="s">
        <v>12</v>
      </c>
      <c r="C38" s="133">
        <f>'Initial Allocation'!H38</f>
        <v>8000</v>
      </c>
    </row>
    <row r="39" spans="1:3" ht="20.100000000000001" customHeight="1" x14ac:dyDescent="0.2">
      <c r="A39" s="131">
        <v>34</v>
      </c>
      <c r="B39" s="19" t="s">
        <v>169</v>
      </c>
      <c r="C39" s="133">
        <f>'Initial Allocation'!H39</f>
        <v>0</v>
      </c>
    </row>
    <row r="40" spans="1:3" ht="20.100000000000001" customHeight="1" x14ac:dyDescent="0.2">
      <c r="A40" s="131">
        <v>35</v>
      </c>
      <c r="B40" s="19" t="s">
        <v>357</v>
      </c>
      <c r="C40" s="133">
        <f>'Initial Allocation'!H40</f>
        <v>500</v>
      </c>
    </row>
    <row r="41" spans="1:3" ht="20.100000000000001" customHeight="1" x14ac:dyDescent="0.2">
      <c r="A41" s="131">
        <v>36</v>
      </c>
      <c r="B41" s="19" t="s">
        <v>139</v>
      </c>
      <c r="C41" s="133">
        <f>'Initial Allocation'!H41</f>
        <v>1300</v>
      </c>
    </row>
    <row r="42" spans="1:3" ht="20.100000000000001" customHeight="1" x14ac:dyDescent="0.2">
      <c r="A42" s="131">
        <v>37</v>
      </c>
      <c r="B42" s="21" t="s">
        <v>332</v>
      </c>
      <c r="C42" s="133">
        <f>'Initial Allocation'!H42</f>
        <v>0</v>
      </c>
    </row>
    <row r="43" spans="1:3" ht="20.100000000000001" customHeight="1" x14ac:dyDescent="0.2">
      <c r="A43" s="131">
        <v>38</v>
      </c>
      <c r="B43" s="19" t="s">
        <v>208</v>
      </c>
      <c r="C43" s="133">
        <f>'Initial Allocation'!H43</f>
        <v>0</v>
      </c>
    </row>
    <row r="44" spans="1:3" ht="20.100000000000001" customHeight="1" x14ac:dyDescent="0.2">
      <c r="A44" s="131">
        <v>39</v>
      </c>
      <c r="B44" s="21" t="s">
        <v>128</v>
      </c>
      <c r="C44" s="133">
        <f>'Initial Allocation'!H44</f>
        <v>3000</v>
      </c>
    </row>
    <row r="45" spans="1:3" ht="20.100000000000001" customHeight="1" x14ac:dyDescent="0.2">
      <c r="A45" s="131">
        <v>40</v>
      </c>
      <c r="B45" s="21" t="s">
        <v>368</v>
      </c>
      <c r="C45" s="133">
        <f>'Initial Allocation'!H45</f>
        <v>0</v>
      </c>
    </row>
    <row r="46" spans="1:3" ht="20.100000000000001" customHeight="1" x14ac:dyDescent="0.2">
      <c r="A46" s="131">
        <v>41</v>
      </c>
      <c r="B46" s="19" t="s">
        <v>13</v>
      </c>
      <c r="C46" s="133">
        <f>'Initial Allocation'!H46</f>
        <v>3600</v>
      </c>
    </row>
    <row r="47" spans="1:3" ht="20.100000000000001" customHeight="1" x14ac:dyDescent="0.2">
      <c r="A47" s="131">
        <v>42</v>
      </c>
      <c r="B47" s="19" t="s">
        <v>14</v>
      </c>
      <c r="C47" s="133">
        <f>'Initial Allocation'!H47</f>
        <v>12000</v>
      </c>
    </row>
    <row r="48" spans="1:3" ht="20.100000000000001" customHeight="1" x14ac:dyDescent="0.2">
      <c r="A48" s="131">
        <v>43</v>
      </c>
      <c r="B48" s="19" t="s">
        <v>222</v>
      </c>
      <c r="C48" s="133">
        <f>'Initial Allocation'!H48</f>
        <v>0</v>
      </c>
    </row>
    <row r="49" spans="1:3" ht="20.100000000000001" customHeight="1" x14ac:dyDescent="0.2">
      <c r="A49" s="131">
        <v>44</v>
      </c>
      <c r="B49" s="19" t="s">
        <v>15</v>
      </c>
      <c r="C49" s="133">
        <f>'Initial Allocation'!H49</f>
        <v>11070</v>
      </c>
    </row>
    <row r="50" spans="1:3" ht="20.100000000000001" customHeight="1" x14ac:dyDescent="0.2">
      <c r="A50" s="131">
        <v>45</v>
      </c>
      <c r="B50" s="19" t="s">
        <v>122</v>
      </c>
      <c r="C50" s="133">
        <f>'Initial Allocation'!H50</f>
        <v>0</v>
      </c>
    </row>
    <row r="51" spans="1:3" ht="20.100000000000001" customHeight="1" x14ac:dyDescent="0.2">
      <c r="A51" s="131">
        <v>46</v>
      </c>
      <c r="B51" s="19" t="s">
        <v>179</v>
      </c>
      <c r="C51" s="133">
        <f>'Initial Allocation'!H51</f>
        <v>0</v>
      </c>
    </row>
    <row r="52" spans="1:3" ht="20.100000000000001" customHeight="1" x14ac:dyDescent="0.2">
      <c r="A52" s="131">
        <v>47</v>
      </c>
      <c r="B52" s="19" t="s">
        <v>131</v>
      </c>
      <c r="C52" s="133">
        <f>'Initial Allocation'!H52</f>
        <v>0</v>
      </c>
    </row>
    <row r="53" spans="1:3" ht="20.100000000000001" customHeight="1" x14ac:dyDescent="0.2">
      <c r="A53" s="131">
        <v>48</v>
      </c>
      <c r="B53" s="19" t="s">
        <v>16</v>
      </c>
      <c r="C53" s="133">
        <f>'Initial Allocation'!H53</f>
        <v>750</v>
      </c>
    </row>
    <row r="54" spans="1:3" ht="20.100000000000001" customHeight="1" x14ac:dyDescent="0.2">
      <c r="A54" s="131">
        <v>49</v>
      </c>
      <c r="B54" s="19" t="s">
        <v>17</v>
      </c>
      <c r="C54" s="133">
        <f>'Initial Allocation'!H54</f>
        <v>0</v>
      </c>
    </row>
    <row r="55" spans="1:3" ht="20.100000000000001" customHeight="1" x14ac:dyDescent="0.2">
      <c r="A55" s="131">
        <v>50</v>
      </c>
      <c r="B55" s="21" t="s">
        <v>300</v>
      </c>
      <c r="C55" s="133">
        <f>'Initial Allocation'!H55</f>
        <v>208</v>
      </c>
    </row>
    <row r="56" spans="1:3" ht="20.100000000000001" customHeight="1" x14ac:dyDescent="0.2">
      <c r="A56" s="131">
        <v>51</v>
      </c>
      <c r="B56" s="19" t="s">
        <v>111</v>
      </c>
      <c r="C56" s="133">
        <f>'Initial Allocation'!H56</f>
        <v>8450</v>
      </c>
    </row>
    <row r="57" spans="1:3" ht="30" customHeight="1" x14ac:dyDescent="0.2">
      <c r="A57" s="131">
        <v>52</v>
      </c>
      <c r="B57" s="21" t="s">
        <v>260</v>
      </c>
      <c r="C57" s="133">
        <f>'Initial Allocation'!H57</f>
        <v>0</v>
      </c>
    </row>
    <row r="58" spans="1:3" ht="20.100000000000001" customHeight="1" x14ac:dyDescent="0.2">
      <c r="A58" s="131">
        <v>53</v>
      </c>
      <c r="B58" s="19" t="s">
        <v>148</v>
      </c>
      <c r="C58" s="133">
        <f>'Initial Allocation'!H58</f>
        <v>1300</v>
      </c>
    </row>
    <row r="59" spans="1:3" ht="20.100000000000001" customHeight="1" x14ac:dyDescent="0.2">
      <c r="A59" s="131">
        <v>54</v>
      </c>
      <c r="B59" s="21" t="s">
        <v>207</v>
      </c>
      <c r="C59" s="133">
        <f>'Initial Allocation'!H59</f>
        <v>0</v>
      </c>
    </row>
    <row r="60" spans="1:3" ht="20.100000000000001" customHeight="1" x14ac:dyDescent="0.2">
      <c r="A60" s="131">
        <v>55</v>
      </c>
      <c r="B60" s="21" t="s">
        <v>241</v>
      </c>
      <c r="C60" s="133">
        <f>'Initial Allocation'!H60</f>
        <v>200</v>
      </c>
    </row>
    <row r="61" spans="1:3" ht="20.100000000000001" customHeight="1" x14ac:dyDescent="0.2">
      <c r="A61" s="131">
        <v>56</v>
      </c>
      <c r="B61" s="21" t="s">
        <v>215</v>
      </c>
      <c r="C61" s="133">
        <f>'Initial Allocation'!H61</f>
        <v>300</v>
      </c>
    </row>
    <row r="62" spans="1:3" ht="20.100000000000001" customHeight="1" x14ac:dyDescent="0.2">
      <c r="A62" s="131">
        <v>57</v>
      </c>
      <c r="B62" s="21" t="s">
        <v>296</v>
      </c>
      <c r="C62" s="133">
        <f>'Initial Allocation'!H62</f>
        <v>0</v>
      </c>
    </row>
    <row r="63" spans="1:3" ht="20.100000000000001" customHeight="1" x14ac:dyDescent="0.2">
      <c r="A63" s="131">
        <v>58</v>
      </c>
      <c r="B63" s="21" t="s">
        <v>274</v>
      </c>
      <c r="C63" s="133">
        <f>'Initial Allocation'!H63</f>
        <v>1100</v>
      </c>
    </row>
    <row r="64" spans="1:3" ht="20.100000000000001" customHeight="1" x14ac:dyDescent="0.2">
      <c r="A64" s="131">
        <v>59</v>
      </c>
      <c r="B64" s="19" t="s">
        <v>216</v>
      </c>
      <c r="C64" s="133">
        <f>'Initial Allocation'!H64</f>
        <v>0</v>
      </c>
    </row>
    <row r="65" spans="1:3" ht="20.100000000000001" customHeight="1" x14ac:dyDescent="0.2">
      <c r="A65" s="131">
        <v>60</v>
      </c>
      <c r="B65" s="19" t="s">
        <v>18</v>
      </c>
      <c r="C65" s="133">
        <f>'Initial Allocation'!H65</f>
        <v>0</v>
      </c>
    </row>
    <row r="66" spans="1:3" ht="20.100000000000001" customHeight="1" x14ac:dyDescent="0.2">
      <c r="A66" s="131">
        <v>61</v>
      </c>
      <c r="B66" s="21" t="s">
        <v>361</v>
      </c>
      <c r="C66" s="133">
        <f>'Initial Allocation'!H66</f>
        <v>500</v>
      </c>
    </row>
    <row r="67" spans="1:3" ht="20.100000000000001" customHeight="1" x14ac:dyDescent="0.2">
      <c r="A67" s="131">
        <v>62</v>
      </c>
      <c r="B67" s="21" t="s">
        <v>266</v>
      </c>
      <c r="C67" s="133">
        <f>'Initial Allocation'!H67</f>
        <v>400</v>
      </c>
    </row>
    <row r="68" spans="1:3" ht="20.100000000000001" customHeight="1" x14ac:dyDescent="0.2">
      <c r="A68" s="131">
        <v>63</v>
      </c>
      <c r="B68" s="21" t="s">
        <v>339</v>
      </c>
      <c r="C68" s="133">
        <f>'Initial Allocation'!H68</f>
        <v>500</v>
      </c>
    </row>
    <row r="69" spans="1:3" ht="20.100000000000001" customHeight="1" x14ac:dyDescent="0.2">
      <c r="A69" s="131">
        <v>64</v>
      </c>
      <c r="B69" s="19" t="s">
        <v>19</v>
      </c>
      <c r="C69" s="133">
        <f>'Initial Allocation'!H69</f>
        <v>0</v>
      </c>
    </row>
    <row r="70" spans="1:3" ht="20.100000000000001" customHeight="1" x14ac:dyDescent="0.2">
      <c r="A70" s="131">
        <v>65</v>
      </c>
      <c r="B70" s="19" t="s">
        <v>20</v>
      </c>
      <c r="C70" s="133">
        <f>'Initial Allocation'!H70</f>
        <v>0</v>
      </c>
    </row>
    <row r="71" spans="1:3" ht="20.100000000000001" customHeight="1" x14ac:dyDescent="0.2">
      <c r="A71" s="131">
        <v>66</v>
      </c>
      <c r="B71" s="19" t="s">
        <v>132</v>
      </c>
      <c r="C71" s="133">
        <f>'Initial Allocation'!H71</f>
        <v>0</v>
      </c>
    </row>
    <row r="72" spans="1:3" ht="31.5" customHeight="1" x14ac:dyDescent="0.2">
      <c r="A72" s="131">
        <v>67</v>
      </c>
      <c r="B72" s="19" t="s">
        <v>21</v>
      </c>
      <c r="C72" s="133">
        <f>'Initial Allocation'!H72</f>
        <v>1500</v>
      </c>
    </row>
    <row r="73" spans="1:3" ht="20.100000000000001" customHeight="1" x14ac:dyDescent="0.2">
      <c r="A73" s="131">
        <v>68</v>
      </c>
      <c r="B73" s="19" t="s">
        <v>229</v>
      </c>
      <c r="C73" s="133">
        <f>'Initial Allocation'!H73</f>
        <v>0</v>
      </c>
    </row>
    <row r="74" spans="1:3" ht="20.100000000000001" customHeight="1" x14ac:dyDescent="0.2">
      <c r="A74" s="131">
        <v>69</v>
      </c>
      <c r="B74" s="19" t="s">
        <v>173</v>
      </c>
      <c r="C74" s="133">
        <f>'Initial Allocation'!H74</f>
        <v>0</v>
      </c>
    </row>
    <row r="75" spans="1:3" ht="30.75" customHeight="1" x14ac:dyDescent="0.2">
      <c r="A75" s="131">
        <v>70</v>
      </c>
      <c r="B75" s="19" t="s">
        <v>166</v>
      </c>
      <c r="C75" s="133">
        <f>'Initial Allocation'!H75</f>
        <v>600</v>
      </c>
    </row>
    <row r="76" spans="1:3" ht="20.100000000000001" customHeight="1" x14ac:dyDescent="0.2">
      <c r="A76" s="131">
        <v>71</v>
      </c>
      <c r="B76" s="19" t="s">
        <v>149</v>
      </c>
      <c r="C76" s="133">
        <f>'Initial Allocation'!H76</f>
        <v>2000</v>
      </c>
    </row>
    <row r="77" spans="1:3" ht="20.100000000000001" customHeight="1" x14ac:dyDescent="0.2">
      <c r="A77" s="131">
        <v>72</v>
      </c>
      <c r="B77" s="21" t="s">
        <v>133</v>
      </c>
      <c r="C77" s="133">
        <f>'Initial Allocation'!H77</f>
        <v>0</v>
      </c>
    </row>
    <row r="78" spans="1:3" ht="20.100000000000001" customHeight="1" x14ac:dyDescent="0.2">
      <c r="A78" s="131">
        <v>73</v>
      </c>
      <c r="B78" s="21" t="s">
        <v>328</v>
      </c>
      <c r="C78" s="133">
        <f>'Initial Allocation'!H78</f>
        <v>12500</v>
      </c>
    </row>
    <row r="79" spans="1:3" ht="20.100000000000001" customHeight="1" x14ac:dyDescent="0.2">
      <c r="A79" s="131">
        <v>74</v>
      </c>
      <c r="B79" s="19" t="s">
        <v>22</v>
      </c>
      <c r="C79" s="133">
        <f>'Initial Allocation'!H79</f>
        <v>0</v>
      </c>
    </row>
    <row r="80" spans="1:3" ht="20.100000000000001" customHeight="1" x14ac:dyDescent="0.2">
      <c r="A80" s="131">
        <v>75</v>
      </c>
      <c r="B80" s="21" t="s">
        <v>271</v>
      </c>
      <c r="C80" s="133">
        <f>'Initial Allocation'!H80</f>
        <v>0</v>
      </c>
    </row>
    <row r="81" spans="1:3" ht="20.100000000000001" customHeight="1" x14ac:dyDescent="0.2">
      <c r="A81" s="131">
        <v>76</v>
      </c>
      <c r="B81" s="19" t="s">
        <v>190</v>
      </c>
      <c r="C81" s="133">
        <f>'Initial Allocation'!H81</f>
        <v>650</v>
      </c>
    </row>
    <row r="82" spans="1:3" ht="20.100000000000001" customHeight="1" x14ac:dyDescent="0.2">
      <c r="A82" s="131">
        <v>77</v>
      </c>
      <c r="B82" s="19" t="s">
        <v>23</v>
      </c>
      <c r="C82" s="133">
        <f>'Initial Allocation'!H82</f>
        <v>650</v>
      </c>
    </row>
    <row r="83" spans="1:3" ht="20.100000000000001" customHeight="1" x14ac:dyDescent="0.2">
      <c r="A83" s="131">
        <v>78</v>
      </c>
      <c r="B83" s="19" t="s">
        <v>24</v>
      </c>
      <c r="C83" s="133">
        <f>'Initial Allocation'!H83</f>
        <v>0</v>
      </c>
    </row>
    <row r="84" spans="1:3" ht="20.100000000000001" customHeight="1" x14ac:dyDescent="0.2">
      <c r="A84" s="131">
        <v>79</v>
      </c>
      <c r="B84" s="19" t="s">
        <v>25</v>
      </c>
      <c r="C84" s="133">
        <f>'Initial Allocation'!H84</f>
        <v>2200</v>
      </c>
    </row>
    <row r="85" spans="1:3" ht="20.100000000000001" customHeight="1" x14ac:dyDescent="0.2">
      <c r="A85" s="131">
        <v>80</v>
      </c>
      <c r="B85" s="19" t="s">
        <v>26</v>
      </c>
      <c r="C85" s="133">
        <f>'Initial Allocation'!H85</f>
        <v>0</v>
      </c>
    </row>
    <row r="86" spans="1:3" ht="20.100000000000001" customHeight="1" x14ac:dyDescent="0.2">
      <c r="A86" s="131">
        <v>81</v>
      </c>
      <c r="B86" s="19" t="s">
        <v>27</v>
      </c>
      <c r="C86" s="133">
        <f>'Initial Allocation'!H86</f>
        <v>0</v>
      </c>
    </row>
    <row r="87" spans="1:3" ht="20.100000000000001" customHeight="1" x14ac:dyDescent="0.2">
      <c r="A87" s="131">
        <v>82</v>
      </c>
      <c r="B87" s="19" t="s">
        <v>113</v>
      </c>
      <c r="C87" s="133">
        <f>'Initial Allocation'!H87</f>
        <v>0</v>
      </c>
    </row>
    <row r="88" spans="1:3" ht="20.100000000000001" customHeight="1" x14ac:dyDescent="0.2">
      <c r="A88" s="131">
        <v>83</v>
      </c>
      <c r="B88" s="19" t="s">
        <v>302</v>
      </c>
      <c r="C88" s="133">
        <f>'Initial Allocation'!H88</f>
        <v>650</v>
      </c>
    </row>
    <row r="89" spans="1:3" ht="20.100000000000001" customHeight="1" x14ac:dyDescent="0.2">
      <c r="A89" s="131">
        <v>84</v>
      </c>
      <c r="B89" s="21" t="s">
        <v>253</v>
      </c>
      <c r="C89" s="133">
        <f>'Initial Allocation'!H89</f>
        <v>0</v>
      </c>
    </row>
    <row r="90" spans="1:3" ht="20.100000000000001" customHeight="1" x14ac:dyDescent="0.2">
      <c r="A90" s="131">
        <v>85</v>
      </c>
      <c r="B90" s="21" t="s">
        <v>101</v>
      </c>
      <c r="C90" s="133">
        <f>'Initial Allocation'!H90</f>
        <v>5850</v>
      </c>
    </row>
    <row r="91" spans="1:3" ht="30.75" customHeight="1" x14ac:dyDescent="0.2">
      <c r="A91" s="131">
        <v>86</v>
      </c>
      <c r="B91" s="21" t="s">
        <v>175</v>
      </c>
      <c r="C91" s="133">
        <f>'Initial Allocation'!H91</f>
        <v>0</v>
      </c>
    </row>
    <row r="92" spans="1:3" ht="20.100000000000001" customHeight="1" x14ac:dyDescent="0.2">
      <c r="A92" s="131">
        <v>87</v>
      </c>
      <c r="B92" s="19" t="s">
        <v>28</v>
      </c>
      <c r="C92" s="133">
        <f>'Initial Allocation'!H92</f>
        <v>1600</v>
      </c>
    </row>
    <row r="93" spans="1:3" ht="20.100000000000001" customHeight="1" x14ac:dyDescent="0.2">
      <c r="A93" s="131">
        <v>88</v>
      </c>
      <c r="B93" s="19" t="s">
        <v>29</v>
      </c>
      <c r="C93" s="133">
        <f>'Initial Allocation'!H93</f>
        <v>2600</v>
      </c>
    </row>
    <row r="94" spans="1:3" ht="20.100000000000001" customHeight="1" x14ac:dyDescent="0.2">
      <c r="A94" s="131">
        <v>89</v>
      </c>
      <c r="B94" s="21" t="s">
        <v>278</v>
      </c>
      <c r="C94" s="133">
        <f>'Initial Allocation'!H94</f>
        <v>0</v>
      </c>
    </row>
    <row r="95" spans="1:3" ht="29.25" customHeight="1" x14ac:dyDescent="0.2">
      <c r="A95" s="131">
        <v>90</v>
      </c>
      <c r="B95" s="19" t="s">
        <v>30</v>
      </c>
      <c r="C95" s="133">
        <f>'Initial Allocation'!H95</f>
        <v>0</v>
      </c>
    </row>
    <row r="96" spans="1:3" ht="20.100000000000001" customHeight="1" x14ac:dyDescent="0.2">
      <c r="A96" s="131">
        <v>91</v>
      </c>
      <c r="B96" s="21" t="s">
        <v>317</v>
      </c>
      <c r="C96" s="133">
        <f>'Initial Allocation'!H96</f>
        <v>2800</v>
      </c>
    </row>
    <row r="97" spans="1:3" ht="20.100000000000001" customHeight="1" x14ac:dyDescent="0.2">
      <c r="A97" s="131">
        <v>92</v>
      </c>
      <c r="B97" s="19" t="s">
        <v>202</v>
      </c>
      <c r="C97" s="133">
        <f>'Initial Allocation'!H97</f>
        <v>0</v>
      </c>
    </row>
    <row r="98" spans="1:3" ht="20.100000000000001" customHeight="1" x14ac:dyDescent="0.2">
      <c r="A98" s="131">
        <v>93</v>
      </c>
      <c r="B98" s="19" t="s">
        <v>31</v>
      </c>
      <c r="C98" s="133">
        <f>'Initial Allocation'!H98</f>
        <v>1500</v>
      </c>
    </row>
    <row r="99" spans="1:3" ht="20.100000000000001" customHeight="1" x14ac:dyDescent="0.2">
      <c r="A99" s="131">
        <v>94</v>
      </c>
      <c r="B99" s="19" t="s">
        <v>32</v>
      </c>
      <c r="C99" s="133">
        <f>'Initial Allocation'!H99</f>
        <v>9500</v>
      </c>
    </row>
    <row r="100" spans="1:3" ht="20.100000000000001" customHeight="1" x14ac:dyDescent="0.2">
      <c r="A100" s="131">
        <v>95</v>
      </c>
      <c r="B100" s="19" t="s">
        <v>210</v>
      </c>
      <c r="C100" s="133">
        <f>'Initial Allocation'!H100</f>
        <v>0</v>
      </c>
    </row>
    <row r="101" spans="1:3" ht="20.100000000000001" customHeight="1" x14ac:dyDescent="0.2">
      <c r="A101" s="131">
        <v>96</v>
      </c>
      <c r="B101" s="19" t="s">
        <v>33</v>
      </c>
      <c r="C101" s="133">
        <f>'Initial Allocation'!H101</f>
        <v>0</v>
      </c>
    </row>
    <row r="102" spans="1:3" ht="20.100000000000001" customHeight="1" x14ac:dyDescent="0.2">
      <c r="A102" s="131">
        <v>97</v>
      </c>
      <c r="B102" s="21" t="s">
        <v>337</v>
      </c>
      <c r="C102" s="133">
        <f>'Initial Allocation'!H102</f>
        <v>0</v>
      </c>
    </row>
    <row r="103" spans="1:3" ht="20.100000000000001" customHeight="1" x14ac:dyDescent="0.2">
      <c r="A103" s="131">
        <v>98</v>
      </c>
      <c r="B103" s="19" t="s">
        <v>185</v>
      </c>
      <c r="C103" s="133">
        <f>'Initial Allocation'!H103</f>
        <v>0</v>
      </c>
    </row>
    <row r="104" spans="1:3" ht="20.100000000000001" customHeight="1" x14ac:dyDescent="0.2">
      <c r="A104" s="131">
        <v>99</v>
      </c>
      <c r="B104" s="19" t="s">
        <v>157</v>
      </c>
      <c r="C104" s="133">
        <f>'Initial Allocation'!H104</f>
        <v>2275</v>
      </c>
    </row>
    <row r="105" spans="1:3" ht="20.100000000000001" customHeight="1" x14ac:dyDescent="0.2">
      <c r="A105" s="131">
        <v>100</v>
      </c>
      <c r="B105" s="19" t="s">
        <v>34</v>
      </c>
      <c r="C105" s="133">
        <f>'Initial Allocation'!H105</f>
        <v>0</v>
      </c>
    </row>
    <row r="106" spans="1:3" ht="20.100000000000001" customHeight="1" x14ac:dyDescent="0.2">
      <c r="A106" s="131">
        <v>1001</v>
      </c>
      <c r="B106" s="19" t="s">
        <v>191</v>
      </c>
      <c r="C106" s="133">
        <f>'Initial Allocation'!H106</f>
        <v>0</v>
      </c>
    </row>
    <row r="107" spans="1:3" ht="20.100000000000001" customHeight="1" x14ac:dyDescent="0.2">
      <c r="A107" s="131">
        <v>102</v>
      </c>
      <c r="B107" s="19" t="s">
        <v>176</v>
      </c>
      <c r="C107" s="133">
        <f>'Initial Allocation'!H107</f>
        <v>1100</v>
      </c>
    </row>
    <row r="108" spans="1:3" ht="20.100000000000001" customHeight="1" x14ac:dyDescent="0.2">
      <c r="A108" s="131">
        <v>103</v>
      </c>
      <c r="B108" s="21" t="s">
        <v>284</v>
      </c>
      <c r="C108" s="133">
        <f>'Initial Allocation'!H108</f>
        <v>400</v>
      </c>
    </row>
    <row r="109" spans="1:3" ht="20.100000000000001" customHeight="1" x14ac:dyDescent="0.2">
      <c r="A109" s="131">
        <v>104</v>
      </c>
      <c r="B109" s="21" t="s">
        <v>279</v>
      </c>
      <c r="C109" s="133">
        <f>'Initial Allocation'!H109</f>
        <v>0</v>
      </c>
    </row>
    <row r="110" spans="1:3" ht="20.100000000000001" customHeight="1" x14ac:dyDescent="0.2">
      <c r="A110" s="131">
        <v>105</v>
      </c>
      <c r="B110" s="19" t="s">
        <v>35</v>
      </c>
      <c r="C110" s="133">
        <f>'Initial Allocation'!H110</f>
        <v>15000</v>
      </c>
    </row>
    <row r="111" spans="1:3" ht="20.100000000000001" customHeight="1" x14ac:dyDescent="0.2">
      <c r="A111" s="131">
        <v>106</v>
      </c>
      <c r="B111" s="21" t="s">
        <v>301</v>
      </c>
      <c r="C111" s="133">
        <f>'Initial Allocation'!H111</f>
        <v>390</v>
      </c>
    </row>
    <row r="112" spans="1:3" ht="20.100000000000001" customHeight="1" x14ac:dyDescent="0.2">
      <c r="A112" s="131">
        <v>107</v>
      </c>
      <c r="B112" s="19" t="s">
        <v>205</v>
      </c>
      <c r="C112" s="133">
        <f>'Initial Allocation'!H112</f>
        <v>845</v>
      </c>
    </row>
    <row r="113" spans="1:3" ht="20.100000000000001" customHeight="1" x14ac:dyDescent="0.2">
      <c r="A113" s="131">
        <v>108</v>
      </c>
      <c r="B113" s="19" t="s">
        <v>36</v>
      </c>
      <c r="C113" s="133">
        <f>'Initial Allocation'!H113</f>
        <v>0</v>
      </c>
    </row>
    <row r="114" spans="1:3" ht="20.100000000000001" customHeight="1" x14ac:dyDescent="0.2">
      <c r="A114" s="131">
        <v>109</v>
      </c>
      <c r="B114" s="19" t="s">
        <v>183</v>
      </c>
      <c r="C114" s="133">
        <f>'Initial Allocation'!H114</f>
        <v>0</v>
      </c>
    </row>
    <row r="115" spans="1:3" ht="20.100000000000001" customHeight="1" x14ac:dyDescent="0.2">
      <c r="A115" s="131">
        <v>110</v>
      </c>
      <c r="B115" s="19" t="s">
        <v>351</v>
      </c>
      <c r="C115" s="133">
        <f>'Initial Allocation'!H115</f>
        <v>500</v>
      </c>
    </row>
    <row r="116" spans="1:3" ht="20.100000000000001" customHeight="1" x14ac:dyDescent="0.2">
      <c r="A116" s="131">
        <v>111</v>
      </c>
      <c r="B116" s="19" t="s">
        <v>227</v>
      </c>
      <c r="C116" s="133">
        <f>'Initial Allocation'!H116</f>
        <v>0</v>
      </c>
    </row>
    <row r="117" spans="1:3" ht="20.100000000000001" customHeight="1" x14ac:dyDescent="0.2">
      <c r="A117" s="131">
        <v>112</v>
      </c>
      <c r="B117" s="19" t="s">
        <v>37</v>
      </c>
      <c r="C117" s="133">
        <f>'Initial Allocation'!H117</f>
        <v>3000</v>
      </c>
    </row>
    <row r="118" spans="1:3" ht="20.100000000000001" customHeight="1" x14ac:dyDescent="0.2">
      <c r="A118" s="131">
        <v>113</v>
      </c>
      <c r="B118" s="19" t="s">
        <v>38</v>
      </c>
      <c r="C118" s="133">
        <f>'Initial Allocation'!H118</f>
        <v>15000</v>
      </c>
    </row>
    <row r="119" spans="1:3" ht="20.100000000000001" customHeight="1" x14ac:dyDescent="0.2">
      <c r="A119" s="131">
        <v>114</v>
      </c>
      <c r="B119" s="19" t="s">
        <v>156</v>
      </c>
      <c r="C119" s="133">
        <f>'Initial Allocation'!H119</f>
        <v>750</v>
      </c>
    </row>
    <row r="120" spans="1:3" ht="20.100000000000001" customHeight="1" x14ac:dyDescent="0.2">
      <c r="A120" s="131">
        <v>115</v>
      </c>
      <c r="B120" s="19" t="s">
        <v>39</v>
      </c>
      <c r="C120" s="133">
        <f>'Initial Allocation'!H120</f>
        <v>7200</v>
      </c>
    </row>
    <row r="121" spans="1:3" ht="20.100000000000001" customHeight="1" x14ac:dyDescent="0.2">
      <c r="A121" s="131">
        <v>116</v>
      </c>
      <c r="B121" s="19" t="s">
        <v>195</v>
      </c>
      <c r="C121" s="133">
        <f>'Initial Allocation'!H121</f>
        <v>0</v>
      </c>
    </row>
    <row r="122" spans="1:3" ht="20.100000000000001" customHeight="1" x14ac:dyDescent="0.2">
      <c r="A122" s="131">
        <v>117</v>
      </c>
      <c r="B122" s="19" t="s">
        <v>172</v>
      </c>
      <c r="C122" s="133">
        <f>'Initial Allocation'!H122</f>
        <v>0</v>
      </c>
    </row>
    <row r="123" spans="1:3" ht="30" customHeight="1" x14ac:dyDescent="0.2">
      <c r="A123" s="131">
        <v>118</v>
      </c>
      <c r="B123" s="19" t="s">
        <v>40</v>
      </c>
      <c r="C123" s="133">
        <f>'Initial Allocation'!H123</f>
        <v>0</v>
      </c>
    </row>
    <row r="124" spans="1:3" ht="20.100000000000001" customHeight="1" x14ac:dyDescent="0.2">
      <c r="A124" s="131">
        <v>119</v>
      </c>
      <c r="B124" s="19" t="s">
        <v>41</v>
      </c>
      <c r="C124" s="133">
        <f>'Initial Allocation'!H124</f>
        <v>5000</v>
      </c>
    </row>
    <row r="125" spans="1:3" ht="20.100000000000001" customHeight="1" x14ac:dyDescent="0.2">
      <c r="A125" s="131">
        <v>120</v>
      </c>
      <c r="B125" s="19" t="s">
        <v>154</v>
      </c>
      <c r="C125" s="133">
        <f>'Initial Allocation'!H125</f>
        <v>100</v>
      </c>
    </row>
    <row r="126" spans="1:3" ht="20.100000000000001" customHeight="1" x14ac:dyDescent="0.2">
      <c r="A126" s="131">
        <v>121</v>
      </c>
      <c r="B126" s="19" t="s">
        <v>182</v>
      </c>
      <c r="C126" s="133">
        <f>'Initial Allocation'!H126</f>
        <v>500</v>
      </c>
    </row>
    <row r="127" spans="1:3" ht="20.100000000000001" customHeight="1" x14ac:dyDescent="0.2">
      <c r="A127" s="131">
        <v>122</v>
      </c>
      <c r="B127" s="19" t="s">
        <v>42</v>
      </c>
      <c r="C127" s="133">
        <f>'Initial Allocation'!H127</f>
        <v>1300</v>
      </c>
    </row>
    <row r="128" spans="1:3" ht="20.100000000000001" customHeight="1" x14ac:dyDescent="0.2">
      <c r="A128" s="131">
        <v>123</v>
      </c>
      <c r="B128" s="19" t="s">
        <v>150</v>
      </c>
      <c r="C128" s="133">
        <f>'Initial Allocation'!H128</f>
        <v>500</v>
      </c>
    </row>
    <row r="129" spans="1:3" ht="20.100000000000001" customHeight="1" x14ac:dyDescent="0.2">
      <c r="A129" s="131">
        <v>124</v>
      </c>
      <c r="B129" s="21" t="s">
        <v>270</v>
      </c>
      <c r="C129" s="133">
        <f>'Initial Allocation'!H129</f>
        <v>0</v>
      </c>
    </row>
    <row r="130" spans="1:3" ht="20.100000000000001" customHeight="1" x14ac:dyDescent="0.2">
      <c r="A130" s="131">
        <v>125</v>
      </c>
      <c r="B130" s="19" t="s">
        <v>233</v>
      </c>
      <c r="C130" s="133">
        <f>'Initial Allocation'!H130</f>
        <v>0</v>
      </c>
    </row>
    <row r="131" spans="1:3" ht="20.100000000000001" customHeight="1" x14ac:dyDescent="0.2">
      <c r="A131" s="131">
        <v>126</v>
      </c>
      <c r="B131" s="19" t="s">
        <v>192</v>
      </c>
      <c r="C131" s="133">
        <f>'Initial Allocation'!H131</f>
        <v>0</v>
      </c>
    </row>
    <row r="132" spans="1:3" ht="20.100000000000001" customHeight="1" x14ac:dyDescent="0.2">
      <c r="A132" s="131">
        <v>127</v>
      </c>
      <c r="B132" s="19" t="s">
        <v>43</v>
      </c>
      <c r="C132" s="133">
        <f>'Initial Allocation'!H132</f>
        <v>1300</v>
      </c>
    </row>
    <row r="133" spans="1:3" ht="20.100000000000001" customHeight="1" x14ac:dyDescent="0.2">
      <c r="A133" s="131">
        <v>128</v>
      </c>
      <c r="B133" s="19" t="s">
        <v>221</v>
      </c>
      <c r="C133" s="133">
        <f>'Initial Allocation'!H133</f>
        <v>0</v>
      </c>
    </row>
    <row r="134" spans="1:3" ht="20.100000000000001" customHeight="1" x14ac:dyDescent="0.2">
      <c r="A134" s="131">
        <v>129</v>
      </c>
      <c r="B134" s="211" t="s">
        <v>226</v>
      </c>
      <c r="C134" s="133">
        <f>'Initial Allocation'!H134</f>
        <v>1400</v>
      </c>
    </row>
    <row r="135" spans="1:3" ht="20.100000000000001" customHeight="1" x14ac:dyDescent="0.2">
      <c r="A135" s="131">
        <v>130</v>
      </c>
      <c r="B135" s="19" t="s">
        <v>44</v>
      </c>
      <c r="C135" s="133">
        <f>'Initial Allocation'!H135</f>
        <v>7350</v>
      </c>
    </row>
    <row r="136" spans="1:3" ht="20.100000000000001" customHeight="1" x14ac:dyDescent="0.2">
      <c r="A136" s="131">
        <v>131</v>
      </c>
      <c r="B136" s="19" t="s">
        <v>163</v>
      </c>
      <c r="C136" s="133">
        <f>'Initial Allocation'!H136</f>
        <v>0</v>
      </c>
    </row>
    <row r="137" spans="1:3" ht="20.100000000000001" customHeight="1" x14ac:dyDescent="0.2">
      <c r="A137" s="131">
        <v>132</v>
      </c>
      <c r="B137" s="19" t="s">
        <v>45</v>
      </c>
      <c r="C137" s="133">
        <f>'Initial Allocation'!H137</f>
        <v>3736</v>
      </c>
    </row>
    <row r="138" spans="1:3" ht="20.100000000000001" customHeight="1" x14ac:dyDescent="0.2">
      <c r="A138" s="131">
        <v>133</v>
      </c>
      <c r="B138" s="21" t="s">
        <v>102</v>
      </c>
      <c r="C138" s="133">
        <f>'Initial Allocation'!H138</f>
        <v>2700</v>
      </c>
    </row>
    <row r="139" spans="1:3" ht="20.100000000000001" customHeight="1" x14ac:dyDescent="0.2">
      <c r="A139" s="131">
        <v>134</v>
      </c>
      <c r="B139" s="21" t="s">
        <v>371</v>
      </c>
      <c r="C139" s="133">
        <f>'Initial Allocation'!H139</f>
        <v>500</v>
      </c>
    </row>
    <row r="140" spans="1:3" ht="20.100000000000001" customHeight="1" x14ac:dyDescent="0.2">
      <c r="A140" s="131">
        <v>135</v>
      </c>
      <c r="B140" s="21" t="s">
        <v>265</v>
      </c>
      <c r="C140" s="133">
        <f>'Initial Allocation'!H140</f>
        <v>0</v>
      </c>
    </row>
    <row r="141" spans="1:3" ht="20.100000000000001" customHeight="1" x14ac:dyDescent="0.2">
      <c r="A141" s="131">
        <v>136</v>
      </c>
      <c r="B141" s="21" t="s">
        <v>364</v>
      </c>
      <c r="C141" s="133">
        <f>'Initial Allocation'!H141</f>
        <v>0</v>
      </c>
    </row>
    <row r="142" spans="1:3" ht="20.100000000000001" customHeight="1" x14ac:dyDescent="0.2">
      <c r="A142" s="131">
        <v>137</v>
      </c>
      <c r="B142" s="21" t="s">
        <v>135</v>
      </c>
      <c r="C142" s="133">
        <f>'Initial Allocation'!H142</f>
        <v>0</v>
      </c>
    </row>
    <row r="143" spans="1:3" ht="20.100000000000001" customHeight="1" x14ac:dyDescent="0.2">
      <c r="A143" s="131">
        <v>138</v>
      </c>
      <c r="B143" s="19" t="s">
        <v>46</v>
      </c>
      <c r="C143" s="133">
        <f>'Initial Allocation'!H143</f>
        <v>4000</v>
      </c>
    </row>
    <row r="144" spans="1:3" ht="20.100000000000001" customHeight="1" x14ac:dyDescent="0.2">
      <c r="A144" s="131">
        <v>139</v>
      </c>
      <c r="B144" s="19" t="s">
        <v>47</v>
      </c>
      <c r="C144" s="133">
        <f>'Initial Allocation'!H144</f>
        <v>1260</v>
      </c>
    </row>
    <row r="145" spans="1:3" ht="20.100000000000001" customHeight="1" x14ac:dyDescent="0.2">
      <c r="A145" s="131">
        <v>140</v>
      </c>
      <c r="B145" s="19" t="s">
        <v>231</v>
      </c>
      <c r="C145" s="133">
        <f>'Initial Allocation'!H145</f>
        <v>0</v>
      </c>
    </row>
    <row r="146" spans="1:3" ht="35.25" customHeight="1" x14ac:dyDescent="0.2">
      <c r="A146" s="131">
        <v>141</v>
      </c>
      <c r="B146" s="19" t="s">
        <v>119</v>
      </c>
      <c r="C146" s="133">
        <f>'Initial Allocation'!H146</f>
        <v>950</v>
      </c>
    </row>
    <row r="147" spans="1:3" ht="20.100000000000001" customHeight="1" x14ac:dyDescent="0.2">
      <c r="A147" s="131">
        <v>142</v>
      </c>
      <c r="B147" s="19" t="s">
        <v>48</v>
      </c>
      <c r="C147" s="133">
        <f>'Initial Allocation'!H147</f>
        <v>2500</v>
      </c>
    </row>
    <row r="148" spans="1:3" ht="20.100000000000001" customHeight="1" x14ac:dyDescent="0.2">
      <c r="A148" s="131">
        <v>143</v>
      </c>
      <c r="B148" s="19" t="s">
        <v>214</v>
      </c>
      <c r="C148" s="133">
        <f>'Initial Allocation'!H148</f>
        <v>1000</v>
      </c>
    </row>
    <row r="149" spans="1:3" ht="20.100000000000001" customHeight="1" x14ac:dyDescent="0.2">
      <c r="A149" s="131">
        <v>144</v>
      </c>
      <c r="B149" s="19" t="s">
        <v>123</v>
      </c>
      <c r="C149" s="133">
        <f>'Initial Allocation'!H149</f>
        <v>0</v>
      </c>
    </row>
    <row r="150" spans="1:3" ht="20.100000000000001" customHeight="1" x14ac:dyDescent="0.2">
      <c r="A150" s="131">
        <v>145</v>
      </c>
      <c r="B150" s="19" t="s">
        <v>158</v>
      </c>
      <c r="C150" s="133">
        <f>'Initial Allocation'!H150</f>
        <v>0</v>
      </c>
    </row>
    <row r="151" spans="1:3" ht="20.100000000000001" customHeight="1" x14ac:dyDescent="0.2">
      <c r="A151" s="131">
        <v>146</v>
      </c>
      <c r="B151" s="19" t="s">
        <v>203</v>
      </c>
      <c r="C151" s="133">
        <f>'Initial Allocation'!H151</f>
        <v>0</v>
      </c>
    </row>
    <row r="152" spans="1:3" ht="20.100000000000001" customHeight="1" x14ac:dyDescent="0.2">
      <c r="A152" s="131">
        <v>147</v>
      </c>
      <c r="B152" s="21" t="s">
        <v>252</v>
      </c>
      <c r="C152" s="133">
        <f>'Initial Allocation'!H152</f>
        <v>0</v>
      </c>
    </row>
    <row r="153" spans="1:3" ht="20.100000000000001" customHeight="1" x14ac:dyDescent="0.2">
      <c r="A153" s="131">
        <v>148</v>
      </c>
      <c r="B153" s="19" t="s">
        <v>228</v>
      </c>
      <c r="C153" s="133">
        <f>'Initial Allocation'!H153</f>
        <v>0</v>
      </c>
    </row>
    <row r="154" spans="1:3" ht="20.100000000000001" customHeight="1" x14ac:dyDescent="0.2">
      <c r="A154" s="131">
        <v>149</v>
      </c>
      <c r="B154" s="19" t="s">
        <v>168</v>
      </c>
      <c r="C154" s="133">
        <f>'Initial Allocation'!H154</f>
        <v>400</v>
      </c>
    </row>
    <row r="155" spans="1:3" ht="20.100000000000001" customHeight="1" x14ac:dyDescent="0.2">
      <c r="A155" s="131">
        <v>150</v>
      </c>
      <c r="B155" s="21" t="s">
        <v>297</v>
      </c>
      <c r="C155" s="133">
        <f>'Initial Allocation'!H155</f>
        <v>650</v>
      </c>
    </row>
    <row r="156" spans="1:3" ht="20.100000000000001" customHeight="1" x14ac:dyDescent="0.2">
      <c r="A156" s="131">
        <v>151</v>
      </c>
      <c r="B156" s="21" t="s">
        <v>272</v>
      </c>
      <c r="C156" s="133">
        <f>'Initial Allocation'!H156</f>
        <v>0</v>
      </c>
    </row>
    <row r="157" spans="1:3" ht="20.100000000000001" customHeight="1" x14ac:dyDescent="0.2">
      <c r="A157" s="131">
        <v>152</v>
      </c>
      <c r="B157" s="21" t="s">
        <v>247</v>
      </c>
      <c r="C157" s="133">
        <f>'Initial Allocation'!H157</f>
        <v>890</v>
      </c>
    </row>
    <row r="158" spans="1:3" ht="20.100000000000001" customHeight="1" x14ac:dyDescent="0.2">
      <c r="A158" s="131">
        <v>153</v>
      </c>
      <c r="B158" s="21" t="s">
        <v>294</v>
      </c>
      <c r="C158" s="133">
        <f>'Initial Allocation'!H158</f>
        <v>0</v>
      </c>
    </row>
    <row r="159" spans="1:3" ht="20.100000000000001" customHeight="1" x14ac:dyDescent="0.2">
      <c r="A159" s="131">
        <v>154</v>
      </c>
      <c r="B159" s="19" t="s">
        <v>224</v>
      </c>
      <c r="C159" s="133">
        <f>'Initial Allocation'!H159</f>
        <v>0</v>
      </c>
    </row>
    <row r="160" spans="1:3" ht="20.100000000000001" customHeight="1" x14ac:dyDescent="0.2">
      <c r="A160" s="131">
        <v>155</v>
      </c>
      <c r="B160" s="19" t="s">
        <v>309</v>
      </c>
      <c r="C160" s="133">
        <f>'Initial Allocation'!H160</f>
        <v>650</v>
      </c>
    </row>
    <row r="161" spans="1:3" ht="20.100000000000001" customHeight="1" x14ac:dyDescent="0.2">
      <c r="A161" s="131">
        <v>156</v>
      </c>
      <c r="B161" s="19" t="s">
        <v>199</v>
      </c>
      <c r="C161" s="133">
        <f>'Initial Allocation'!H161</f>
        <v>0</v>
      </c>
    </row>
    <row r="162" spans="1:3" ht="20.100000000000001" customHeight="1" x14ac:dyDescent="0.2">
      <c r="A162" s="131">
        <v>157</v>
      </c>
      <c r="B162" s="21" t="s">
        <v>347</v>
      </c>
      <c r="C162" s="133">
        <f>'Initial Allocation'!H162</f>
        <v>0</v>
      </c>
    </row>
    <row r="163" spans="1:3" ht="20.100000000000001" customHeight="1" x14ac:dyDescent="0.2">
      <c r="A163" s="131">
        <v>158</v>
      </c>
      <c r="B163" s="19" t="s">
        <v>200</v>
      </c>
      <c r="C163" s="133">
        <f>'Initial Allocation'!H163</f>
        <v>300</v>
      </c>
    </row>
    <row r="164" spans="1:3" ht="20.100000000000001" customHeight="1" x14ac:dyDescent="0.2">
      <c r="A164" s="131">
        <v>159</v>
      </c>
      <c r="B164" s="19" t="s">
        <v>49</v>
      </c>
      <c r="C164" s="133">
        <f>'Initial Allocation'!H164</f>
        <v>0</v>
      </c>
    </row>
    <row r="165" spans="1:3" ht="20.100000000000001" customHeight="1" x14ac:dyDescent="0.2">
      <c r="A165" s="131">
        <v>160</v>
      </c>
      <c r="B165" s="19" t="s">
        <v>50</v>
      </c>
      <c r="C165" s="133">
        <f>'Initial Allocation'!H165</f>
        <v>3800</v>
      </c>
    </row>
    <row r="166" spans="1:3" ht="20.100000000000001" customHeight="1" x14ac:dyDescent="0.2">
      <c r="A166" s="131">
        <v>161</v>
      </c>
      <c r="B166" s="21" t="s">
        <v>310</v>
      </c>
      <c r="C166" s="133">
        <f>'Initial Allocation'!H166</f>
        <v>650</v>
      </c>
    </row>
    <row r="167" spans="1:3" ht="20.100000000000001" customHeight="1" x14ac:dyDescent="0.2">
      <c r="A167" s="131">
        <v>162</v>
      </c>
      <c r="B167" s="19" t="s">
        <v>184</v>
      </c>
      <c r="C167" s="133">
        <f>'Initial Allocation'!H167</f>
        <v>0</v>
      </c>
    </row>
    <row r="168" spans="1:3" ht="20.100000000000001" customHeight="1" x14ac:dyDescent="0.2">
      <c r="A168" s="131">
        <v>163</v>
      </c>
      <c r="B168" s="19" t="s">
        <v>152</v>
      </c>
      <c r="C168" s="133">
        <f>'Initial Allocation'!H168</f>
        <v>0</v>
      </c>
    </row>
    <row r="169" spans="1:3" ht="20.100000000000001" customHeight="1" x14ac:dyDescent="0.2">
      <c r="A169" s="131">
        <v>164</v>
      </c>
      <c r="B169" s="19" t="s">
        <v>204</v>
      </c>
      <c r="C169" s="133">
        <f>'Initial Allocation'!H169</f>
        <v>300</v>
      </c>
    </row>
    <row r="170" spans="1:3" ht="20.100000000000001" customHeight="1" x14ac:dyDescent="0.2">
      <c r="A170" s="131">
        <v>165</v>
      </c>
      <c r="B170" s="21" t="s">
        <v>262</v>
      </c>
      <c r="C170" s="133">
        <f>'Initial Allocation'!H170</f>
        <v>0</v>
      </c>
    </row>
    <row r="171" spans="1:3" ht="20.100000000000001" customHeight="1" x14ac:dyDescent="0.2">
      <c r="A171" s="131">
        <v>166</v>
      </c>
      <c r="B171" s="19" t="s">
        <v>51</v>
      </c>
      <c r="C171" s="133">
        <f>'Initial Allocation'!H171</f>
        <v>1740</v>
      </c>
    </row>
    <row r="172" spans="1:3" ht="29.25" customHeight="1" x14ac:dyDescent="0.2">
      <c r="A172" s="131">
        <v>167</v>
      </c>
      <c r="B172" s="19" t="s">
        <v>186</v>
      </c>
      <c r="C172" s="133">
        <f>'Initial Allocation'!H172</f>
        <v>0</v>
      </c>
    </row>
    <row r="173" spans="1:3" ht="20.100000000000001" customHeight="1" x14ac:dyDescent="0.2">
      <c r="A173" s="131">
        <v>168</v>
      </c>
      <c r="B173" s="21" t="s">
        <v>340</v>
      </c>
      <c r="C173" s="133">
        <f>'Initial Allocation'!H173</f>
        <v>0</v>
      </c>
    </row>
    <row r="174" spans="1:3" ht="20.100000000000001" customHeight="1" x14ac:dyDescent="0.2">
      <c r="A174" s="131">
        <v>169</v>
      </c>
      <c r="B174" s="19" t="s">
        <v>52</v>
      </c>
      <c r="C174" s="133">
        <f>'Initial Allocation'!H174</f>
        <v>5500</v>
      </c>
    </row>
    <row r="175" spans="1:3" ht="20.100000000000001" customHeight="1" x14ac:dyDescent="0.2">
      <c r="A175" s="131">
        <v>170</v>
      </c>
      <c r="B175" s="19" t="s">
        <v>109</v>
      </c>
      <c r="C175" s="133">
        <f>'Initial Allocation'!H175</f>
        <v>0</v>
      </c>
    </row>
    <row r="176" spans="1:3" ht="20.100000000000001" customHeight="1" x14ac:dyDescent="0.2">
      <c r="A176" s="131">
        <v>171</v>
      </c>
      <c r="B176" s="19" t="s">
        <v>212</v>
      </c>
      <c r="C176" s="133">
        <f>'Initial Allocation'!H176</f>
        <v>0</v>
      </c>
    </row>
    <row r="177" spans="1:3" ht="20.100000000000001" customHeight="1" x14ac:dyDescent="0.2">
      <c r="A177" s="131">
        <v>172</v>
      </c>
      <c r="B177" s="19" t="s">
        <v>178</v>
      </c>
      <c r="C177" s="133">
        <f>'Initial Allocation'!H177</f>
        <v>0</v>
      </c>
    </row>
    <row r="178" spans="1:3" ht="20.100000000000001" customHeight="1" x14ac:dyDescent="0.2">
      <c r="A178" s="131">
        <v>173</v>
      </c>
      <c r="B178" s="21" t="s">
        <v>103</v>
      </c>
      <c r="C178" s="133">
        <f>'Initial Allocation'!H178</f>
        <v>0</v>
      </c>
    </row>
    <row r="179" spans="1:3" ht="20.100000000000001" customHeight="1" x14ac:dyDescent="0.2">
      <c r="A179" s="131">
        <v>174</v>
      </c>
      <c r="B179" s="19" t="s">
        <v>54</v>
      </c>
      <c r="C179" s="133">
        <f>'Initial Allocation'!H179</f>
        <v>1384</v>
      </c>
    </row>
    <row r="180" spans="1:3" ht="20.100000000000001" customHeight="1" x14ac:dyDescent="0.2">
      <c r="A180" s="131">
        <v>175</v>
      </c>
      <c r="B180" s="21" t="s">
        <v>53</v>
      </c>
      <c r="C180" s="133">
        <f>'Initial Allocation'!H180</f>
        <v>0</v>
      </c>
    </row>
    <row r="181" spans="1:3" ht="20.100000000000001" customHeight="1" x14ac:dyDescent="0.2">
      <c r="A181" s="131">
        <v>176</v>
      </c>
      <c r="B181" s="21" t="s">
        <v>104</v>
      </c>
      <c r="C181" s="133">
        <f>'Initial Allocation'!H181</f>
        <v>200</v>
      </c>
    </row>
    <row r="182" spans="1:3" ht="20.100000000000001" customHeight="1" x14ac:dyDescent="0.2">
      <c r="A182" s="131">
        <v>177</v>
      </c>
      <c r="B182" s="19" t="s">
        <v>55</v>
      </c>
      <c r="C182" s="133">
        <f>'Initial Allocation'!H182</f>
        <v>2390</v>
      </c>
    </row>
    <row r="183" spans="1:3" ht="20.100000000000001" customHeight="1" x14ac:dyDescent="0.2">
      <c r="A183" s="131">
        <v>178</v>
      </c>
      <c r="B183" s="19" t="s">
        <v>56</v>
      </c>
      <c r="C183" s="133">
        <f>'Initial Allocation'!H183</f>
        <v>15000</v>
      </c>
    </row>
    <row r="184" spans="1:3" ht="20.100000000000001" customHeight="1" x14ac:dyDescent="0.2">
      <c r="A184" s="131">
        <v>179</v>
      </c>
      <c r="B184" s="19" t="s">
        <v>124</v>
      </c>
      <c r="C184" s="133">
        <f>'Initial Allocation'!H184</f>
        <v>5425</v>
      </c>
    </row>
    <row r="185" spans="1:3" ht="20.100000000000001" customHeight="1" x14ac:dyDescent="0.2">
      <c r="A185" s="131">
        <v>180</v>
      </c>
      <c r="B185" s="19" t="s">
        <v>57</v>
      </c>
      <c r="C185" s="133">
        <f>'Initial Allocation'!H185</f>
        <v>7500</v>
      </c>
    </row>
    <row r="186" spans="1:3" ht="20.100000000000001" customHeight="1" x14ac:dyDescent="0.2">
      <c r="A186" s="131">
        <v>181</v>
      </c>
      <c r="B186" s="19" t="s">
        <v>193</v>
      </c>
      <c r="C186" s="133">
        <f>'Initial Allocation'!H186</f>
        <v>0</v>
      </c>
    </row>
    <row r="187" spans="1:3" ht="20.100000000000001" customHeight="1" x14ac:dyDescent="0.2">
      <c r="A187" s="131">
        <v>182</v>
      </c>
      <c r="B187" s="21" t="s">
        <v>180</v>
      </c>
      <c r="C187" s="133">
        <f>'Initial Allocation'!H187</f>
        <v>0</v>
      </c>
    </row>
    <row r="188" spans="1:3" ht="20.100000000000001" customHeight="1" x14ac:dyDescent="0.2">
      <c r="A188" s="131">
        <v>183</v>
      </c>
      <c r="B188" s="19" t="s">
        <v>58</v>
      </c>
      <c r="C188" s="133">
        <f>'Initial Allocation'!H188</f>
        <v>8150</v>
      </c>
    </row>
    <row r="189" spans="1:3" ht="20.100000000000001" customHeight="1" x14ac:dyDescent="0.2">
      <c r="A189" s="131">
        <v>184</v>
      </c>
      <c r="B189" s="19" t="s">
        <v>59</v>
      </c>
      <c r="C189" s="133">
        <f>'Initial Allocation'!H189</f>
        <v>12000</v>
      </c>
    </row>
    <row r="190" spans="1:3" ht="20.100000000000001" customHeight="1" x14ac:dyDescent="0.2">
      <c r="A190" s="131">
        <v>185</v>
      </c>
      <c r="B190" s="21" t="s">
        <v>60</v>
      </c>
      <c r="C190" s="133">
        <f>'Initial Allocation'!H190</f>
        <v>0</v>
      </c>
    </row>
    <row r="191" spans="1:3" ht="20.100000000000001" customHeight="1" x14ac:dyDescent="0.2">
      <c r="A191" s="131">
        <v>186</v>
      </c>
      <c r="B191" s="21" t="s">
        <v>258</v>
      </c>
      <c r="C191" s="133">
        <f>'Initial Allocation'!H191</f>
        <v>1500</v>
      </c>
    </row>
    <row r="192" spans="1:3" ht="20.100000000000001" customHeight="1" x14ac:dyDescent="0.2">
      <c r="A192" s="131">
        <v>187</v>
      </c>
      <c r="B192" s="21" t="s">
        <v>267</v>
      </c>
      <c r="C192" s="133">
        <f>'Initial Allocation'!H192</f>
        <v>500</v>
      </c>
    </row>
    <row r="193" spans="1:3" ht="20.100000000000001" customHeight="1" x14ac:dyDescent="0.2">
      <c r="A193" s="131">
        <v>188</v>
      </c>
      <c r="B193" s="21" t="s">
        <v>329</v>
      </c>
      <c r="C193" s="133">
        <f>'Initial Allocation'!H193</f>
        <v>800</v>
      </c>
    </row>
    <row r="194" spans="1:3" ht="20.100000000000001" customHeight="1" x14ac:dyDescent="0.2">
      <c r="A194" s="131">
        <v>189</v>
      </c>
      <c r="B194" s="21" t="s">
        <v>345</v>
      </c>
      <c r="C194" s="133">
        <f>'Initial Allocation'!H194</f>
        <v>650</v>
      </c>
    </row>
    <row r="195" spans="1:3" ht="20.100000000000001" customHeight="1" x14ac:dyDescent="0.2">
      <c r="A195" s="131">
        <v>190</v>
      </c>
      <c r="B195" s="21" t="s">
        <v>164</v>
      </c>
      <c r="C195" s="133">
        <f>'Initial Allocation'!H195</f>
        <v>0</v>
      </c>
    </row>
    <row r="196" spans="1:3" ht="20.100000000000001" customHeight="1" x14ac:dyDescent="0.2">
      <c r="A196" s="131">
        <v>191</v>
      </c>
      <c r="B196" s="19" t="s">
        <v>194</v>
      </c>
      <c r="C196" s="133">
        <f>'Initial Allocation'!H196</f>
        <v>0</v>
      </c>
    </row>
    <row r="197" spans="1:3" ht="20.100000000000001" customHeight="1" x14ac:dyDescent="0.2">
      <c r="A197" s="131">
        <v>192</v>
      </c>
      <c r="B197" s="21" t="s">
        <v>61</v>
      </c>
      <c r="C197" s="133">
        <f>'Initial Allocation'!H197</f>
        <v>500</v>
      </c>
    </row>
    <row r="198" spans="1:3" ht="20.100000000000001" customHeight="1" x14ac:dyDescent="0.2">
      <c r="A198" s="131">
        <v>193</v>
      </c>
      <c r="B198" s="21" t="s">
        <v>303</v>
      </c>
      <c r="C198" s="133">
        <f>'Initial Allocation'!H198</f>
        <v>0</v>
      </c>
    </row>
    <row r="199" spans="1:3" ht="20.100000000000001" customHeight="1" x14ac:dyDescent="0.2">
      <c r="A199" s="131">
        <v>194</v>
      </c>
      <c r="B199" s="19" t="s">
        <v>136</v>
      </c>
      <c r="C199" s="133">
        <f>'Initial Allocation'!H199</f>
        <v>0</v>
      </c>
    </row>
    <row r="200" spans="1:3" ht="20.100000000000001" customHeight="1" x14ac:dyDescent="0.2">
      <c r="A200" s="131">
        <v>195</v>
      </c>
      <c r="B200" s="19" t="s">
        <v>127</v>
      </c>
      <c r="C200" s="133">
        <f>'Initial Allocation'!H200</f>
        <v>0</v>
      </c>
    </row>
    <row r="201" spans="1:3" ht="20.100000000000001" customHeight="1" x14ac:dyDescent="0.2">
      <c r="A201" s="131">
        <v>196</v>
      </c>
      <c r="B201" s="19" t="s">
        <v>145</v>
      </c>
      <c r="C201" s="133">
        <f>'Initial Allocation'!H201</f>
        <v>300</v>
      </c>
    </row>
    <row r="202" spans="1:3" ht="20.100000000000001" customHeight="1" x14ac:dyDescent="0.2">
      <c r="A202" s="131">
        <v>197</v>
      </c>
      <c r="B202" s="21" t="s">
        <v>243</v>
      </c>
      <c r="C202" s="133">
        <f>'Initial Allocation'!H202</f>
        <v>0</v>
      </c>
    </row>
    <row r="203" spans="1:3" ht="20.100000000000001" customHeight="1" x14ac:dyDescent="0.2">
      <c r="A203" s="131">
        <v>198</v>
      </c>
      <c r="B203" s="21" t="s">
        <v>360</v>
      </c>
      <c r="C203" s="133">
        <f>'Initial Allocation'!H203</f>
        <v>190</v>
      </c>
    </row>
    <row r="204" spans="1:3" ht="20.100000000000001" customHeight="1" x14ac:dyDescent="0.2">
      <c r="A204" s="131">
        <v>199</v>
      </c>
      <c r="B204" s="19" t="s">
        <v>62</v>
      </c>
      <c r="C204" s="133">
        <f>'Initial Allocation'!H204</f>
        <v>0</v>
      </c>
    </row>
    <row r="205" spans="1:3" ht="20.100000000000001" customHeight="1" x14ac:dyDescent="0.2">
      <c r="A205" s="131">
        <v>200</v>
      </c>
      <c r="B205" s="19" t="s">
        <v>63</v>
      </c>
      <c r="C205" s="133">
        <f>'Initial Allocation'!H205</f>
        <v>6760</v>
      </c>
    </row>
    <row r="206" spans="1:3" ht="20.100000000000001" customHeight="1" x14ac:dyDescent="0.2">
      <c r="A206" s="131">
        <v>201</v>
      </c>
      <c r="B206" s="19" t="s">
        <v>112</v>
      </c>
      <c r="C206" s="133">
        <f>'Initial Allocation'!H206</f>
        <v>0</v>
      </c>
    </row>
    <row r="207" spans="1:3" ht="20.100000000000001" customHeight="1" x14ac:dyDescent="0.2">
      <c r="A207" s="131">
        <v>202</v>
      </c>
      <c r="B207" s="19" t="s">
        <v>64</v>
      </c>
      <c r="C207" s="133">
        <f>'Initial Allocation'!H207</f>
        <v>15000</v>
      </c>
    </row>
    <row r="208" spans="1:3" ht="20.100000000000001" customHeight="1" x14ac:dyDescent="0.2">
      <c r="A208" s="131">
        <v>203</v>
      </c>
      <c r="B208" s="21" t="s">
        <v>335</v>
      </c>
      <c r="C208" s="133">
        <f>'Initial Allocation'!H208</f>
        <v>0</v>
      </c>
    </row>
    <row r="209" spans="1:3" ht="20.100000000000001" customHeight="1" x14ac:dyDescent="0.2">
      <c r="A209" s="131">
        <v>204</v>
      </c>
      <c r="B209" s="21" t="s">
        <v>110</v>
      </c>
      <c r="C209" s="133">
        <f>'Initial Allocation'!H209</f>
        <v>800</v>
      </c>
    </row>
    <row r="210" spans="1:3" ht="20.100000000000001" customHeight="1" x14ac:dyDescent="0.2">
      <c r="A210" s="131">
        <v>205</v>
      </c>
      <c r="B210" s="21" t="s">
        <v>307</v>
      </c>
      <c r="C210" s="133">
        <f>'Initial Allocation'!H210</f>
        <v>500</v>
      </c>
    </row>
    <row r="211" spans="1:3" ht="20.100000000000001" customHeight="1" x14ac:dyDescent="0.2">
      <c r="A211" s="131">
        <v>206</v>
      </c>
      <c r="B211" s="19" t="s">
        <v>144</v>
      </c>
      <c r="C211" s="133">
        <f>'Initial Allocation'!H211</f>
        <v>0</v>
      </c>
    </row>
    <row r="212" spans="1:3" ht="20.100000000000001" customHeight="1" x14ac:dyDescent="0.2">
      <c r="A212" s="131">
        <v>207</v>
      </c>
      <c r="B212" s="21" t="s">
        <v>160</v>
      </c>
      <c r="C212" s="133">
        <f>'Initial Allocation'!H212</f>
        <v>0</v>
      </c>
    </row>
    <row r="213" spans="1:3" ht="20.100000000000001" customHeight="1" x14ac:dyDescent="0.2">
      <c r="A213" s="131">
        <v>208</v>
      </c>
      <c r="B213" s="21" t="s">
        <v>259</v>
      </c>
      <c r="C213" s="133">
        <f>'Initial Allocation'!H213</f>
        <v>0</v>
      </c>
    </row>
    <row r="214" spans="1:3" ht="20.100000000000001" customHeight="1" x14ac:dyDescent="0.2">
      <c r="A214" s="131">
        <v>209</v>
      </c>
      <c r="B214" s="19" t="s">
        <v>153</v>
      </c>
      <c r="C214" s="133">
        <f>'Initial Allocation'!H214</f>
        <v>0</v>
      </c>
    </row>
    <row r="215" spans="1:3" ht="20.100000000000001" customHeight="1" x14ac:dyDescent="0.2">
      <c r="A215" s="131">
        <v>210</v>
      </c>
      <c r="B215" s="21" t="s">
        <v>264</v>
      </c>
      <c r="C215" s="133">
        <f>'Initial Allocation'!H215</f>
        <v>0</v>
      </c>
    </row>
    <row r="216" spans="1:3" ht="20.100000000000001" customHeight="1" x14ac:dyDescent="0.2">
      <c r="A216" s="131">
        <v>211</v>
      </c>
      <c r="B216" s="19" t="s">
        <v>65</v>
      </c>
      <c r="C216" s="133">
        <f>'Initial Allocation'!H216</f>
        <v>2100</v>
      </c>
    </row>
    <row r="217" spans="1:3" ht="20.100000000000001" customHeight="1" x14ac:dyDescent="0.2">
      <c r="A217" s="131">
        <v>212</v>
      </c>
      <c r="B217" s="19" t="s">
        <v>66</v>
      </c>
      <c r="C217" s="133">
        <f>'Initial Allocation'!H217</f>
        <v>15000</v>
      </c>
    </row>
    <row r="218" spans="1:3" ht="20.100000000000001" customHeight="1" x14ac:dyDescent="0.2">
      <c r="A218" s="131">
        <v>213</v>
      </c>
      <c r="B218" s="19" t="s">
        <v>213</v>
      </c>
      <c r="C218" s="133">
        <f>'Initial Allocation'!H218</f>
        <v>0</v>
      </c>
    </row>
    <row r="219" spans="1:3" ht="20.100000000000001" customHeight="1" x14ac:dyDescent="0.2">
      <c r="A219" s="131">
        <v>214</v>
      </c>
      <c r="B219" s="19" t="s">
        <v>159</v>
      </c>
      <c r="C219" s="133">
        <f>'Initial Allocation'!H219</f>
        <v>0</v>
      </c>
    </row>
    <row r="220" spans="1:3" ht="20.100000000000001" customHeight="1" x14ac:dyDescent="0.2">
      <c r="A220" s="131">
        <v>215</v>
      </c>
      <c r="B220" s="19" t="s">
        <v>201</v>
      </c>
      <c r="C220" s="133">
        <f>'Initial Allocation'!H220</f>
        <v>280</v>
      </c>
    </row>
    <row r="221" spans="1:3" ht="20.100000000000001" customHeight="1" x14ac:dyDescent="0.2">
      <c r="A221" s="131">
        <v>216</v>
      </c>
      <c r="B221" s="19" t="s">
        <v>67</v>
      </c>
      <c r="C221" s="133">
        <f>'Initial Allocation'!H221</f>
        <v>6000</v>
      </c>
    </row>
    <row r="222" spans="1:3" ht="20.100000000000001" customHeight="1" x14ac:dyDescent="0.2">
      <c r="A222" s="131">
        <v>217</v>
      </c>
      <c r="B222" s="21" t="s">
        <v>308</v>
      </c>
      <c r="C222" s="133">
        <f>'Initial Allocation'!H222</f>
        <v>500</v>
      </c>
    </row>
    <row r="223" spans="1:3" ht="25.5" customHeight="1" x14ac:dyDescent="0.2">
      <c r="A223" s="131">
        <v>218</v>
      </c>
      <c r="B223" s="19" t="s">
        <v>223</v>
      </c>
      <c r="C223" s="133">
        <f>'Initial Allocation'!H223</f>
        <v>0</v>
      </c>
    </row>
    <row r="224" spans="1:3" ht="26.25" customHeight="1" x14ac:dyDescent="0.2">
      <c r="A224" s="131">
        <v>219</v>
      </c>
      <c r="B224" s="19" t="s">
        <v>196</v>
      </c>
      <c r="C224" s="133">
        <f>'Initial Allocation'!H224</f>
        <v>0</v>
      </c>
    </row>
    <row r="225" spans="1:3" ht="20.100000000000001" customHeight="1" x14ac:dyDescent="0.2">
      <c r="A225" s="131">
        <v>220</v>
      </c>
      <c r="B225" s="19" t="s">
        <v>171</v>
      </c>
      <c r="C225" s="133">
        <f>'Initial Allocation'!H225</f>
        <v>600</v>
      </c>
    </row>
    <row r="226" spans="1:3" ht="20.100000000000001" customHeight="1" x14ac:dyDescent="0.2">
      <c r="A226" s="131">
        <v>221</v>
      </c>
      <c r="B226" s="19" t="s">
        <v>68</v>
      </c>
      <c r="C226" s="133">
        <f>'Initial Allocation'!H226</f>
        <v>0</v>
      </c>
    </row>
    <row r="227" spans="1:3" ht="20.100000000000001" customHeight="1" x14ac:dyDescent="0.2">
      <c r="A227" s="131">
        <v>222</v>
      </c>
      <c r="B227" s="19" t="s">
        <v>69</v>
      </c>
      <c r="C227" s="133">
        <f>'Initial Allocation'!H227</f>
        <v>0</v>
      </c>
    </row>
    <row r="228" spans="1:3" ht="20.100000000000001" customHeight="1" x14ac:dyDescent="0.2">
      <c r="A228" s="131">
        <v>223</v>
      </c>
      <c r="B228" s="19" t="s">
        <v>177</v>
      </c>
      <c r="C228" s="133">
        <f>'Initial Allocation'!H228</f>
        <v>0</v>
      </c>
    </row>
    <row r="229" spans="1:3" ht="20.100000000000001" customHeight="1" x14ac:dyDescent="0.2">
      <c r="A229" s="131">
        <v>224</v>
      </c>
      <c r="B229" s="21" t="s">
        <v>263</v>
      </c>
      <c r="C229" s="133">
        <f>'Initial Allocation'!H229</f>
        <v>15000</v>
      </c>
    </row>
    <row r="230" spans="1:3" ht="20.100000000000001" customHeight="1" x14ac:dyDescent="0.2">
      <c r="A230" s="131">
        <v>225</v>
      </c>
      <c r="B230" s="21" t="s">
        <v>346</v>
      </c>
      <c r="C230" s="133">
        <f>'Initial Allocation'!H230</f>
        <v>0</v>
      </c>
    </row>
    <row r="231" spans="1:3" ht="20.100000000000001" customHeight="1" x14ac:dyDescent="0.2">
      <c r="A231" s="131">
        <v>226</v>
      </c>
      <c r="B231" s="21" t="s">
        <v>315</v>
      </c>
      <c r="C231" s="133">
        <f>'Initial Allocation'!H231</f>
        <v>500</v>
      </c>
    </row>
    <row r="232" spans="1:3" ht="20.100000000000001" customHeight="1" x14ac:dyDescent="0.2">
      <c r="A232" s="131">
        <v>227</v>
      </c>
      <c r="B232" s="21" t="s">
        <v>354</v>
      </c>
      <c r="C232" s="133">
        <f>'Initial Allocation'!H232</f>
        <v>300</v>
      </c>
    </row>
    <row r="233" spans="1:3" ht="20.100000000000001" customHeight="1" x14ac:dyDescent="0.2">
      <c r="A233" s="131">
        <v>228</v>
      </c>
      <c r="B233" s="21" t="s">
        <v>273</v>
      </c>
      <c r="C233" s="133">
        <f>'Initial Allocation'!H233</f>
        <v>0</v>
      </c>
    </row>
    <row r="234" spans="1:3" ht="20.100000000000001" customHeight="1" x14ac:dyDescent="0.2">
      <c r="A234" s="131">
        <v>229</v>
      </c>
      <c r="B234" s="19" t="s">
        <v>170</v>
      </c>
      <c r="C234" s="133">
        <f>'Initial Allocation'!H234</f>
        <v>0</v>
      </c>
    </row>
    <row r="235" spans="1:3" ht="20.100000000000001" customHeight="1" x14ac:dyDescent="0.2">
      <c r="A235" s="131">
        <v>230</v>
      </c>
      <c r="B235" s="21" t="s">
        <v>355</v>
      </c>
      <c r="C235" s="133">
        <f>'Initial Allocation'!H235</f>
        <v>0</v>
      </c>
    </row>
    <row r="236" spans="1:3" ht="20.100000000000001" customHeight="1" x14ac:dyDescent="0.2">
      <c r="A236" s="131">
        <v>231</v>
      </c>
      <c r="B236" s="21" t="s">
        <v>349</v>
      </c>
      <c r="C236" s="133">
        <f>'Initial Allocation'!H236</f>
        <v>1000</v>
      </c>
    </row>
    <row r="237" spans="1:3" ht="20.100000000000001" customHeight="1" x14ac:dyDescent="0.2">
      <c r="A237" s="131">
        <v>232</v>
      </c>
      <c r="B237" s="21" t="s">
        <v>348</v>
      </c>
      <c r="C237" s="133">
        <f>'Initial Allocation'!H237</f>
        <v>650</v>
      </c>
    </row>
    <row r="238" spans="1:3" ht="20.100000000000001" customHeight="1" x14ac:dyDescent="0.2">
      <c r="A238" s="131">
        <v>233</v>
      </c>
      <c r="B238" s="21" t="s">
        <v>314</v>
      </c>
      <c r="C238" s="133">
        <f>'Initial Allocation'!H238</f>
        <v>650</v>
      </c>
    </row>
    <row r="239" spans="1:3" ht="31.5" customHeight="1" x14ac:dyDescent="0.2">
      <c r="A239" s="131">
        <v>234</v>
      </c>
      <c r="B239" s="19" t="s">
        <v>70</v>
      </c>
      <c r="C239" s="133">
        <f>'Initial Allocation'!H239</f>
        <v>1500</v>
      </c>
    </row>
    <row r="240" spans="1:3" ht="21" customHeight="1" x14ac:dyDescent="0.2">
      <c r="A240" s="131">
        <v>235</v>
      </c>
      <c r="B240" s="19" t="s">
        <v>162</v>
      </c>
      <c r="C240" s="133">
        <f>'Initial Allocation'!H240</f>
        <v>75</v>
      </c>
    </row>
    <row r="241" spans="1:3" ht="30.75" customHeight="1" x14ac:dyDescent="0.2">
      <c r="A241" s="131">
        <v>236</v>
      </c>
      <c r="B241" s="21" t="s">
        <v>276</v>
      </c>
      <c r="C241" s="133">
        <f>'Initial Allocation'!H241</f>
        <v>500</v>
      </c>
    </row>
    <row r="242" spans="1:3" ht="20.100000000000001" customHeight="1" x14ac:dyDescent="0.2">
      <c r="A242" s="131">
        <v>237</v>
      </c>
      <c r="B242" s="19" t="s">
        <v>232</v>
      </c>
      <c r="C242" s="133">
        <f>'Initial Allocation'!H242</f>
        <v>0</v>
      </c>
    </row>
    <row r="243" spans="1:3" ht="30.75" customHeight="1" x14ac:dyDescent="0.2">
      <c r="A243" s="131">
        <v>238</v>
      </c>
      <c r="B243" s="21" t="s">
        <v>338</v>
      </c>
      <c r="C243" s="133">
        <f>'Initial Allocation'!H243</f>
        <v>160</v>
      </c>
    </row>
    <row r="244" spans="1:3" ht="20.100000000000001" customHeight="1" x14ac:dyDescent="0.2">
      <c r="A244" s="131">
        <v>239</v>
      </c>
      <c r="B244" s="19" t="s">
        <v>211</v>
      </c>
      <c r="C244" s="133">
        <f>'Initial Allocation'!H244</f>
        <v>0</v>
      </c>
    </row>
    <row r="245" spans="1:3" ht="20.100000000000001" customHeight="1" x14ac:dyDescent="0.2">
      <c r="A245" s="131">
        <v>240</v>
      </c>
      <c r="B245" s="19" t="s">
        <v>220</v>
      </c>
      <c r="C245" s="133">
        <f>'Initial Allocation'!H245</f>
        <v>400</v>
      </c>
    </row>
    <row r="246" spans="1:3" ht="20.100000000000001" customHeight="1" x14ac:dyDescent="0.2">
      <c r="A246" s="131">
        <v>241</v>
      </c>
      <c r="B246" s="21" t="s">
        <v>255</v>
      </c>
      <c r="C246" s="133">
        <f>'Initial Allocation'!H246</f>
        <v>500</v>
      </c>
    </row>
    <row r="247" spans="1:3" ht="20.100000000000001" customHeight="1" x14ac:dyDescent="0.2">
      <c r="A247" s="131">
        <v>242</v>
      </c>
      <c r="B247" s="19" t="s">
        <v>71</v>
      </c>
      <c r="C247" s="133">
        <f>'Initial Allocation'!H247</f>
        <v>480</v>
      </c>
    </row>
    <row r="248" spans="1:3" ht="20.100000000000001" customHeight="1" x14ac:dyDescent="0.2">
      <c r="A248" s="131">
        <v>243</v>
      </c>
      <c r="B248" s="19" t="s">
        <v>118</v>
      </c>
      <c r="C248" s="133">
        <f>'Initial Allocation'!H248</f>
        <v>0</v>
      </c>
    </row>
    <row r="249" spans="1:3" ht="20.100000000000001" customHeight="1" x14ac:dyDescent="0.2">
      <c r="A249" s="131">
        <v>244</v>
      </c>
      <c r="B249" s="19" t="s">
        <v>137</v>
      </c>
      <c r="C249" s="133">
        <f>'Initial Allocation'!H249</f>
        <v>1500</v>
      </c>
    </row>
    <row r="250" spans="1:3" ht="20.100000000000001" customHeight="1" x14ac:dyDescent="0.2">
      <c r="A250" s="131">
        <v>245</v>
      </c>
      <c r="B250" s="19" t="s">
        <v>333</v>
      </c>
      <c r="C250" s="133">
        <f>'Initial Allocation'!H250</f>
        <v>0</v>
      </c>
    </row>
    <row r="251" spans="1:3" ht="20.100000000000001" customHeight="1" x14ac:dyDescent="0.2">
      <c r="A251" s="131">
        <v>246</v>
      </c>
      <c r="B251" s="21" t="s">
        <v>269</v>
      </c>
      <c r="C251" s="133">
        <f>'Initial Allocation'!H251</f>
        <v>0</v>
      </c>
    </row>
    <row r="252" spans="1:3" ht="20.100000000000001" customHeight="1" x14ac:dyDescent="0.2">
      <c r="A252" s="131">
        <v>247</v>
      </c>
      <c r="B252" s="19" t="s">
        <v>72</v>
      </c>
      <c r="C252" s="133">
        <f>'Initial Allocation'!H252</f>
        <v>0</v>
      </c>
    </row>
    <row r="253" spans="1:3" ht="20.100000000000001" customHeight="1" x14ac:dyDescent="0.2">
      <c r="A253" s="131">
        <v>248</v>
      </c>
      <c r="B253" s="19" t="s">
        <v>73</v>
      </c>
      <c r="C253" s="133">
        <f>'Initial Allocation'!H253</f>
        <v>500</v>
      </c>
    </row>
    <row r="254" spans="1:3" ht="20.100000000000001" customHeight="1" x14ac:dyDescent="0.2">
      <c r="A254" s="131">
        <v>249</v>
      </c>
      <c r="B254" s="21" t="s">
        <v>342</v>
      </c>
      <c r="C254" s="133">
        <f>'Initial Allocation'!H254</f>
        <v>650</v>
      </c>
    </row>
    <row r="255" spans="1:3" ht="20.100000000000001" customHeight="1" x14ac:dyDescent="0.2">
      <c r="A255" s="131">
        <v>250</v>
      </c>
      <c r="B255" s="21" t="s">
        <v>306</v>
      </c>
      <c r="C255" s="133">
        <f>'Initial Allocation'!H255</f>
        <v>650</v>
      </c>
    </row>
    <row r="256" spans="1:3" ht="20.100000000000001" customHeight="1" x14ac:dyDescent="0.2">
      <c r="A256" s="131">
        <v>251</v>
      </c>
      <c r="B256" s="19" t="s">
        <v>209</v>
      </c>
      <c r="C256" s="133">
        <f>'Initial Allocation'!H256</f>
        <v>0</v>
      </c>
    </row>
    <row r="257" spans="1:3" ht="27" customHeight="1" x14ac:dyDescent="0.2">
      <c r="A257" s="131">
        <v>252</v>
      </c>
      <c r="B257" s="21" t="s">
        <v>256</v>
      </c>
      <c r="C257" s="133">
        <f>'Initial Allocation'!H257</f>
        <v>650</v>
      </c>
    </row>
    <row r="258" spans="1:3" ht="20.100000000000001" customHeight="1" x14ac:dyDescent="0.2">
      <c r="A258" s="131">
        <v>253</v>
      </c>
      <c r="B258" s="21" t="s">
        <v>257</v>
      </c>
      <c r="C258" s="133">
        <f>'Initial Allocation'!H258</f>
        <v>300</v>
      </c>
    </row>
    <row r="259" spans="1:3" ht="20.100000000000001" customHeight="1" x14ac:dyDescent="0.2">
      <c r="A259" s="131">
        <v>254</v>
      </c>
      <c r="B259" s="19" t="s">
        <v>146</v>
      </c>
      <c r="C259" s="133">
        <f>'Initial Allocation'!H259</f>
        <v>1000</v>
      </c>
    </row>
    <row r="260" spans="1:3" ht="27" customHeight="1" x14ac:dyDescent="0.2">
      <c r="A260" s="131">
        <v>255</v>
      </c>
      <c r="B260" s="19" t="s">
        <v>165</v>
      </c>
      <c r="C260" s="133">
        <f>'Initial Allocation'!H260</f>
        <v>900</v>
      </c>
    </row>
    <row r="261" spans="1:3" ht="20.100000000000001" customHeight="1" x14ac:dyDescent="0.2">
      <c r="A261" s="131">
        <v>256</v>
      </c>
      <c r="B261" s="211" t="s">
        <v>218</v>
      </c>
      <c r="C261" s="133">
        <f>'Initial Allocation'!H261</f>
        <v>0</v>
      </c>
    </row>
    <row r="262" spans="1:3" ht="33" customHeight="1" x14ac:dyDescent="0.2">
      <c r="A262" s="131">
        <v>257</v>
      </c>
      <c r="B262" s="19" t="s">
        <v>230</v>
      </c>
      <c r="C262" s="133">
        <f>'Initial Allocation'!H262</f>
        <v>0</v>
      </c>
    </row>
    <row r="263" spans="1:3" ht="20.100000000000001" customHeight="1" x14ac:dyDescent="0.2">
      <c r="A263" s="131">
        <v>258</v>
      </c>
      <c r="B263" s="19" t="s">
        <v>143</v>
      </c>
      <c r="C263" s="133">
        <f>'Initial Allocation'!H263</f>
        <v>0</v>
      </c>
    </row>
    <row r="264" spans="1:3" ht="20.100000000000001" customHeight="1" x14ac:dyDescent="0.2">
      <c r="A264" s="131">
        <v>259</v>
      </c>
      <c r="B264" s="19" t="s">
        <v>74</v>
      </c>
      <c r="C264" s="133">
        <f>'Initial Allocation'!H264</f>
        <v>8000</v>
      </c>
    </row>
    <row r="265" spans="1:3" ht="20.100000000000001" customHeight="1" thickBot="1" x14ac:dyDescent="0.25">
      <c r="A265" s="131">
        <v>260</v>
      </c>
      <c r="B265" s="88" t="s">
        <v>155</v>
      </c>
      <c r="C265" s="133">
        <f>'Initial Allocation'!H265</f>
        <v>0</v>
      </c>
    </row>
    <row r="266" spans="1:3" ht="24.75" customHeight="1" x14ac:dyDescent="0.2">
      <c r="B266" s="133"/>
      <c r="C266" s="304">
        <f>SUM(C6:C265)</f>
        <v>378736</v>
      </c>
    </row>
    <row r="267" spans="1:3" ht="58.5" customHeight="1" x14ac:dyDescent="0.2">
      <c r="B267" s="303" t="s">
        <v>285</v>
      </c>
    </row>
    <row r="268" spans="1:3" ht="20.100000000000001" customHeight="1" x14ac:dyDescent="0.2">
      <c r="A268" s="131">
        <v>261</v>
      </c>
      <c r="B268" s="19" t="s">
        <v>75</v>
      </c>
      <c r="C268" s="133">
        <f>'Initial Allocation'!H268</f>
        <v>1500</v>
      </c>
    </row>
    <row r="269" spans="1:3" ht="20.100000000000001" customHeight="1" x14ac:dyDescent="0.2">
      <c r="A269" s="131">
        <v>262</v>
      </c>
      <c r="B269" s="19" t="s">
        <v>76</v>
      </c>
      <c r="C269" s="133">
        <f>'Initial Allocation'!H269</f>
        <v>10000</v>
      </c>
    </row>
    <row r="270" spans="1:3" ht="20.100000000000001" customHeight="1" x14ac:dyDescent="0.2">
      <c r="A270" s="131">
        <v>263</v>
      </c>
      <c r="B270" s="19" t="s">
        <v>161</v>
      </c>
      <c r="C270" s="133">
        <f>'Initial Allocation'!H270</f>
        <v>2000</v>
      </c>
    </row>
    <row r="271" spans="1:3" ht="20.100000000000001" customHeight="1" x14ac:dyDescent="0.2">
      <c r="A271" s="131">
        <v>264</v>
      </c>
      <c r="B271" s="19" t="s">
        <v>77</v>
      </c>
      <c r="C271" s="133">
        <f>'Initial Allocation'!H271</f>
        <v>6500</v>
      </c>
    </row>
    <row r="272" spans="1:3" ht="20.100000000000001" customHeight="1" x14ac:dyDescent="0.2">
      <c r="A272" s="131">
        <v>265</v>
      </c>
      <c r="B272" s="19" t="s">
        <v>78</v>
      </c>
      <c r="C272" s="133">
        <f>'Initial Allocation'!H272</f>
        <v>2700</v>
      </c>
    </row>
    <row r="273" spans="1:3" ht="20.100000000000001" customHeight="1" x14ac:dyDescent="0.2">
      <c r="A273" s="131">
        <v>266</v>
      </c>
      <c r="B273" s="19" t="s">
        <v>79</v>
      </c>
      <c r="C273" s="133">
        <f>'Initial Allocation'!H273</f>
        <v>1170</v>
      </c>
    </row>
    <row r="274" spans="1:3" ht="20.100000000000001" customHeight="1" x14ac:dyDescent="0.2">
      <c r="A274" s="131">
        <v>267</v>
      </c>
      <c r="B274" s="21" t="s">
        <v>97</v>
      </c>
      <c r="C274" s="133">
        <f>'Initial Allocation'!H274</f>
        <v>0</v>
      </c>
    </row>
    <row r="275" spans="1:3" ht="20.100000000000001" customHeight="1" x14ac:dyDescent="0.2">
      <c r="A275" s="131">
        <v>268</v>
      </c>
      <c r="B275" s="21" t="s">
        <v>99</v>
      </c>
      <c r="C275" s="133">
        <f>'Initial Allocation'!H275</f>
        <v>465</v>
      </c>
    </row>
    <row r="276" spans="1:3" ht="20.100000000000001" customHeight="1" x14ac:dyDescent="0.2">
      <c r="A276" s="131">
        <v>269</v>
      </c>
      <c r="B276" s="19" t="s">
        <v>80</v>
      </c>
      <c r="C276" s="133">
        <f>'Initial Allocation'!H276</f>
        <v>0</v>
      </c>
    </row>
    <row r="277" spans="1:3" ht="20.100000000000001" customHeight="1" x14ac:dyDescent="0.2">
      <c r="A277" s="131">
        <v>270</v>
      </c>
      <c r="B277" s="19" t="s">
        <v>81</v>
      </c>
      <c r="C277" s="133">
        <f>'Initial Allocation'!H277</f>
        <v>1400</v>
      </c>
    </row>
    <row r="278" spans="1:3" ht="20.100000000000001" customHeight="1" x14ac:dyDescent="0.2">
      <c r="A278" s="131">
        <v>271</v>
      </c>
      <c r="B278" s="19" t="s">
        <v>174</v>
      </c>
      <c r="C278" s="133">
        <f>'Initial Allocation'!H278</f>
        <v>585</v>
      </c>
    </row>
    <row r="279" spans="1:3" ht="20.100000000000001" customHeight="1" x14ac:dyDescent="0.2">
      <c r="A279" s="131">
        <v>272</v>
      </c>
      <c r="B279" s="21" t="s">
        <v>374</v>
      </c>
      <c r="C279" s="133">
        <f>'Initial Allocation'!H279</f>
        <v>1300</v>
      </c>
    </row>
    <row r="280" spans="1:3" ht="20.100000000000001" customHeight="1" x14ac:dyDescent="0.2">
      <c r="A280" s="131">
        <v>273</v>
      </c>
      <c r="B280" s="21" t="s">
        <v>133</v>
      </c>
      <c r="C280" s="133">
        <f>'Initial Allocation'!H280</f>
        <v>0</v>
      </c>
    </row>
    <row r="281" spans="1:3" ht="20.100000000000001" customHeight="1" x14ac:dyDescent="0.2">
      <c r="A281" s="131">
        <v>274</v>
      </c>
      <c r="B281" s="21" t="s">
        <v>369</v>
      </c>
      <c r="C281" s="133">
        <f>'Initial Allocation'!H281</f>
        <v>500</v>
      </c>
    </row>
    <row r="282" spans="1:3" ht="20.100000000000001" customHeight="1" x14ac:dyDescent="0.2">
      <c r="A282" s="131">
        <v>275</v>
      </c>
      <c r="B282" s="21" t="s">
        <v>304</v>
      </c>
      <c r="C282" s="133">
        <f>'Initial Allocation'!H282</f>
        <v>0</v>
      </c>
    </row>
    <row r="283" spans="1:3" ht="20.100000000000001" customHeight="1" x14ac:dyDescent="0.2">
      <c r="A283" s="131">
        <v>276</v>
      </c>
      <c r="B283" s="19" t="s">
        <v>82</v>
      </c>
      <c r="C283" s="133">
        <f>'Initial Allocation'!H283</f>
        <v>6000</v>
      </c>
    </row>
    <row r="284" spans="1:3" ht="20.100000000000001" customHeight="1" x14ac:dyDescent="0.2">
      <c r="A284" s="131">
        <v>277</v>
      </c>
      <c r="B284" s="21" t="s">
        <v>356</v>
      </c>
      <c r="C284" s="133">
        <f>'Initial Allocation'!H284</f>
        <v>330</v>
      </c>
    </row>
    <row r="285" spans="1:3" ht="20.100000000000001" customHeight="1" x14ac:dyDescent="0.2">
      <c r="A285" s="131">
        <v>278</v>
      </c>
      <c r="B285" s="19" t="s">
        <v>120</v>
      </c>
      <c r="C285" s="133">
        <f>'Initial Allocation'!H285</f>
        <v>1840</v>
      </c>
    </row>
    <row r="286" spans="1:3" ht="20.100000000000001" customHeight="1" x14ac:dyDescent="0.2">
      <c r="A286" s="131">
        <v>279</v>
      </c>
      <c r="B286" s="19" t="s">
        <v>83</v>
      </c>
      <c r="C286" s="133">
        <f>'Initial Allocation'!H286</f>
        <v>1250</v>
      </c>
    </row>
    <row r="287" spans="1:3" ht="20.100000000000001" customHeight="1" x14ac:dyDescent="0.2">
      <c r="A287" s="131">
        <v>280</v>
      </c>
      <c r="B287" s="19" t="s">
        <v>225</v>
      </c>
      <c r="C287" s="133">
        <f>'Initial Allocation'!H287</f>
        <v>0</v>
      </c>
    </row>
    <row r="288" spans="1:3" ht="20.100000000000001" customHeight="1" x14ac:dyDescent="0.2">
      <c r="A288" s="131">
        <v>281</v>
      </c>
      <c r="B288" s="19" t="s">
        <v>84</v>
      </c>
      <c r="C288" s="133">
        <f>'Initial Allocation'!H288</f>
        <v>0</v>
      </c>
    </row>
    <row r="289" spans="1:3" ht="20.100000000000001" customHeight="1" x14ac:dyDescent="0.2">
      <c r="A289" s="131">
        <v>282</v>
      </c>
      <c r="B289" s="19" t="s">
        <v>85</v>
      </c>
      <c r="C289" s="133">
        <f>'Initial Allocation'!H289</f>
        <v>360</v>
      </c>
    </row>
    <row r="290" spans="1:3" ht="20.100000000000001" customHeight="1" x14ac:dyDescent="0.2">
      <c r="A290" s="131">
        <v>283</v>
      </c>
      <c r="B290" s="19" t="s">
        <v>86</v>
      </c>
      <c r="C290" s="133">
        <f>'Initial Allocation'!H290</f>
        <v>8200</v>
      </c>
    </row>
    <row r="291" spans="1:3" ht="20.100000000000001" customHeight="1" x14ac:dyDescent="0.2">
      <c r="A291" s="131">
        <v>284</v>
      </c>
      <c r="B291" s="19" t="s">
        <v>87</v>
      </c>
      <c r="C291" s="133">
        <f>'Initial Allocation'!H291</f>
        <v>3130</v>
      </c>
    </row>
    <row r="292" spans="1:3" ht="20.100000000000001" customHeight="1" x14ac:dyDescent="0.2">
      <c r="A292" s="131">
        <v>285</v>
      </c>
      <c r="B292" s="21" t="s">
        <v>88</v>
      </c>
      <c r="C292" s="133">
        <f>'Initial Allocation'!H292</f>
        <v>1850</v>
      </c>
    </row>
    <row r="293" spans="1:3" ht="20.100000000000001" customHeight="1" x14ac:dyDescent="0.2">
      <c r="A293" s="131">
        <v>286</v>
      </c>
      <c r="B293" s="21" t="s">
        <v>100</v>
      </c>
      <c r="C293" s="133">
        <f>'Initial Allocation'!H293</f>
        <v>0</v>
      </c>
    </row>
    <row r="294" spans="1:3" ht="20.100000000000001" customHeight="1" x14ac:dyDescent="0.2">
      <c r="A294" s="131">
        <v>287</v>
      </c>
      <c r="B294" s="19" t="s">
        <v>134</v>
      </c>
      <c r="C294" s="133">
        <f>'Initial Allocation'!H294</f>
        <v>0</v>
      </c>
    </row>
    <row r="295" spans="1:3" ht="20.100000000000001" customHeight="1" x14ac:dyDescent="0.2">
      <c r="A295" s="131">
        <v>288</v>
      </c>
      <c r="B295" s="19" t="s">
        <v>89</v>
      </c>
      <c r="C295" s="133">
        <f>'Initial Allocation'!H295</f>
        <v>7000</v>
      </c>
    </row>
    <row r="296" spans="1:3" ht="20.100000000000001" customHeight="1" x14ac:dyDescent="0.2">
      <c r="A296" s="131">
        <v>289</v>
      </c>
      <c r="B296" s="19" t="s">
        <v>90</v>
      </c>
      <c r="C296" s="133">
        <f>'Initial Allocation'!H296</f>
        <v>8500</v>
      </c>
    </row>
    <row r="297" spans="1:3" ht="20.100000000000001" customHeight="1" x14ac:dyDescent="0.2">
      <c r="A297" s="131">
        <v>290</v>
      </c>
      <c r="B297" s="19" t="s">
        <v>197</v>
      </c>
      <c r="C297" s="133">
        <f>'Initial Allocation'!H297</f>
        <v>1200</v>
      </c>
    </row>
    <row r="298" spans="1:3" ht="20.100000000000001" customHeight="1" x14ac:dyDescent="0.2">
      <c r="A298" s="131">
        <v>291</v>
      </c>
      <c r="B298" s="19" t="s">
        <v>91</v>
      </c>
      <c r="C298" s="133">
        <f>'Initial Allocation'!H298</f>
        <v>1300</v>
      </c>
    </row>
    <row r="299" spans="1:3" ht="26.25" customHeight="1" x14ac:dyDescent="0.2">
      <c r="A299" s="131">
        <v>292</v>
      </c>
      <c r="B299" s="19" t="s">
        <v>92</v>
      </c>
      <c r="C299" s="133">
        <f>'Initial Allocation'!H299</f>
        <v>1040</v>
      </c>
    </row>
    <row r="300" spans="1:3" x14ac:dyDescent="0.2">
      <c r="A300" s="131">
        <v>293</v>
      </c>
      <c r="B300" s="21" t="s">
        <v>105</v>
      </c>
      <c r="C300" s="133">
        <f>'Initial Allocation'!H300</f>
        <v>930</v>
      </c>
    </row>
    <row r="301" spans="1:3" ht="15" thickBot="1" x14ac:dyDescent="0.25">
      <c r="A301" s="131">
        <v>294</v>
      </c>
      <c r="B301" s="88" t="s">
        <v>151</v>
      </c>
      <c r="C301" s="133">
        <f>'Initial Allocation'!H301</f>
        <v>1690</v>
      </c>
    </row>
    <row r="302" spans="1:3" ht="24" customHeight="1" x14ac:dyDescent="0.2">
      <c r="C302" s="304">
        <f>SUM(C268:C301)</f>
        <v>72740</v>
      </c>
    </row>
  </sheetData>
  <pageMargins left="0.7" right="0.7" top="0.75" bottom="0.75" header="0.3" footer="0.3"/>
  <pageSetup scale="16" fitToWidth="0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A48C2DC9C5341A6957FD7E991A50F" ma:contentTypeVersion="8" ma:contentTypeDescription="Create a new document." ma:contentTypeScope="" ma:versionID="cf66ba0b9995670f014644fe647dbc42">
  <xsd:schema xmlns:xsd="http://www.w3.org/2001/XMLSchema" xmlns:xs="http://www.w3.org/2001/XMLSchema" xmlns:p="http://schemas.microsoft.com/office/2006/metadata/properties" xmlns:ns3="d9d216d7-e9a6-4a3a-ba5c-83cbcb072594" xmlns:ns4="307fcebf-552b-486f-a635-3a9d2ef26236" targetNamespace="http://schemas.microsoft.com/office/2006/metadata/properties" ma:root="true" ma:fieldsID="ab2cbc2d84503e47338f8b4a6a68a83d" ns3:_="" ns4:_="">
    <xsd:import namespace="d9d216d7-e9a6-4a3a-ba5c-83cbcb072594"/>
    <xsd:import namespace="307fcebf-552b-486f-a635-3a9d2ef262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216d7-e9a6-4a3a-ba5c-83cbcb0725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cebf-552b-486f-a635-3a9d2ef26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088D7-6A0E-48EE-A590-ED135019C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d216d7-e9a6-4a3a-ba5c-83cbcb072594"/>
    <ds:schemaRef ds:uri="307fcebf-552b-486f-a635-3a9d2ef26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F9B8F9-8652-453E-A049-FB0A7F02F774}">
  <ds:schemaRefs>
    <ds:schemaRef ds:uri="http://schemas.microsoft.com/office/2006/documentManagement/types"/>
    <ds:schemaRef ds:uri="http://www.w3.org/XML/1998/namespace"/>
    <ds:schemaRef ds:uri="http://purl.org/dc/dcmitype/"/>
    <ds:schemaRef ds:uri="d9d216d7-e9a6-4a3a-ba5c-83cbcb072594"/>
    <ds:schemaRef ds:uri="http://schemas.microsoft.com/office/infopath/2007/PartnerControls"/>
    <ds:schemaRef ds:uri="http://schemas.microsoft.com/office/2006/metadata/properties"/>
    <ds:schemaRef ds:uri="307fcebf-552b-486f-a635-3a9d2ef26236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7066A4-F6C1-4B3A-A8BD-BFF39FA82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of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Davis, Teresa Y</cp:lastModifiedBy>
  <cp:lastPrinted>2022-02-01T15:24:00Z</cp:lastPrinted>
  <dcterms:created xsi:type="dcterms:W3CDTF">2012-12-05T20:33:52Z</dcterms:created>
  <dcterms:modified xsi:type="dcterms:W3CDTF">2022-05-05T18:04:13Z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0x010100D7AA48C2DC9C5341A6957FD7E991A50F</vt:lpwstr>
  </property>
</Properties>
</file>